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I:\Engenharia\Documentos\Planilhas\Planilha Orçamento\2021\Nova Hartz\"/>
    </mc:Choice>
  </mc:AlternateContent>
  <bookViews>
    <workbookView xWindow="0" yWindow="0" windowWidth="15360" windowHeight="7020" tabRatio="594"/>
  </bookViews>
  <sheets>
    <sheet name="Planilha de Orçamento" sheetId="9" r:id="rId1"/>
    <sheet name="BDI" sheetId="10" r:id="rId2"/>
  </sheets>
  <externalReferences>
    <externalReference r:id="rId3"/>
    <externalReference r:id="rId4"/>
  </externalReferences>
  <definedNames>
    <definedName name="_xlnm.Print_Area" localSheetId="1">BDI!$A$1:$I$33</definedName>
    <definedName name="_xlnm.Print_Area" localSheetId="0">'Planilha de Orçamento'!$A$2:$G$189</definedName>
    <definedName name="CPUSINAPI">#REF!</definedName>
    <definedName name="_xlnm.Print_Titles" localSheetId="0">'Planilha de Orçamento'!$12:$13</definedName>
  </definedNames>
  <calcPr calcId="162913" fullPrecision="0"/>
</workbook>
</file>

<file path=xl/calcChain.xml><?xml version="1.0" encoding="utf-8"?>
<calcChain xmlns="http://schemas.openxmlformats.org/spreadsheetml/2006/main">
  <c r="F187" i="9" l="1"/>
  <c r="E187" i="9"/>
  <c r="G105" i="9" l="1"/>
  <c r="G106" i="9"/>
  <c r="G104" i="9"/>
  <c r="G98" i="9"/>
  <c r="G99" i="9"/>
  <c r="G100" i="9"/>
  <c r="G101" i="9"/>
  <c r="G102" i="9"/>
  <c r="G97" i="9"/>
  <c r="G89" i="9"/>
  <c r="G90" i="9"/>
  <c r="G91" i="9"/>
  <c r="G92" i="9"/>
  <c r="G93" i="9"/>
  <c r="G94" i="9"/>
  <c r="G95" i="9"/>
  <c r="G88" i="9"/>
  <c r="G84" i="9"/>
  <c r="G85" i="9"/>
  <c r="G86" i="9"/>
  <c r="G83" i="9"/>
  <c r="G81" i="9"/>
  <c r="G80" i="9"/>
  <c r="G77" i="9"/>
  <c r="G73" i="9"/>
  <c r="G74" i="9"/>
  <c r="G75" i="9"/>
  <c r="G72" i="9"/>
  <c r="G69" i="9"/>
  <c r="G70" i="9"/>
  <c r="G68" i="9"/>
  <c r="G66" i="9"/>
  <c r="G64" i="9"/>
  <c r="G63" i="9"/>
  <c r="G60" i="9"/>
  <c r="G61" i="9"/>
  <c r="G59" i="9"/>
  <c r="G57" i="9"/>
  <c r="G52" i="9"/>
  <c r="G53" i="9"/>
  <c r="G54" i="9"/>
  <c r="G55" i="9"/>
  <c r="G51" i="9"/>
  <c r="G46" i="9"/>
  <c r="G47" i="9"/>
  <c r="G48" i="9"/>
  <c r="G45" i="9"/>
  <c r="G41" i="9"/>
  <c r="G42" i="9"/>
  <c r="G43" i="9"/>
  <c r="G40" i="9"/>
  <c r="G34" i="9"/>
  <c r="G35" i="9"/>
  <c r="G36" i="9"/>
  <c r="G37" i="9"/>
  <c r="G38" i="9"/>
  <c r="G33" i="9"/>
  <c r="G28" i="9"/>
  <c r="G29" i="9"/>
  <c r="G30" i="9"/>
  <c r="G31" i="9"/>
  <c r="G27" i="9"/>
  <c r="G17" i="9"/>
  <c r="G18" i="9"/>
  <c r="G19" i="9"/>
  <c r="G20" i="9"/>
  <c r="G21" i="9"/>
  <c r="G22" i="9"/>
  <c r="G23" i="9"/>
  <c r="G24" i="9"/>
  <c r="G25" i="9"/>
  <c r="G16" i="9"/>
  <c r="E107" i="9" l="1"/>
  <c r="F107" i="9"/>
  <c r="G176" i="9" l="1"/>
  <c r="G111" i="9"/>
  <c r="G114" i="9" l="1"/>
  <c r="G110" i="9" l="1"/>
  <c r="G181" i="9" l="1"/>
  <c r="G180" i="9"/>
  <c r="G179" i="9"/>
  <c r="G178" i="9"/>
  <c r="G177" i="9"/>
  <c r="G175" i="9"/>
  <c r="G174" i="9"/>
  <c r="G172" i="9"/>
  <c r="G171" i="9"/>
  <c r="G170" i="9"/>
  <c r="G169" i="9"/>
  <c r="G168" i="9"/>
  <c r="G167" i="9"/>
  <c r="G166" i="9"/>
  <c r="G165" i="9"/>
  <c r="G164" i="9"/>
  <c r="G162" i="9"/>
  <c r="G161" i="9"/>
  <c r="G160" i="9"/>
  <c r="G159" i="9"/>
  <c r="G158" i="9"/>
  <c r="G157" i="9"/>
  <c r="G156" i="9"/>
  <c r="G155" i="9"/>
  <c r="G153" i="9"/>
  <c r="G152" i="9"/>
  <c r="G151" i="9"/>
  <c r="G150" i="9"/>
  <c r="G149" i="9"/>
  <c r="G148" i="9"/>
  <c r="G147" i="9"/>
  <c r="G146" i="9"/>
  <c r="G145" i="9"/>
  <c r="G144" i="9"/>
  <c r="G143" i="9"/>
  <c r="G142" i="9"/>
  <c r="G141" i="9"/>
  <c r="G140" i="9"/>
  <c r="G139" i="9"/>
  <c r="G138" i="9"/>
  <c r="G137" i="9"/>
  <c r="G135" i="9"/>
  <c r="G134" i="9"/>
  <c r="G133" i="9"/>
  <c r="G132" i="9"/>
  <c r="G131" i="9"/>
  <c r="G130" i="9"/>
  <c r="G129" i="9"/>
  <c r="G126" i="9"/>
  <c r="G125" i="9"/>
  <c r="G124" i="9"/>
  <c r="G123" i="9"/>
  <c r="G122" i="9"/>
  <c r="G121" i="9"/>
  <c r="G120" i="9"/>
  <c r="G119" i="9"/>
  <c r="G118" i="9"/>
  <c r="G117" i="9"/>
  <c r="G116" i="9"/>
  <c r="G115" i="9"/>
  <c r="G113" i="9"/>
  <c r="G112" i="9"/>
  <c r="G186" i="9" l="1"/>
  <c r="G187" i="9" s="1"/>
  <c r="F183" i="9" l="1"/>
  <c r="E183" i="9"/>
  <c r="G182" i="9"/>
  <c r="G183" i="9" s="1"/>
  <c r="F188" i="9" l="1"/>
  <c r="E188" i="9"/>
  <c r="G107" i="9" l="1"/>
  <c r="G188" i="9" s="1"/>
  <c r="G189" i="9" s="1"/>
  <c r="E189" i="9"/>
  <c r="F189" i="9"/>
  <c r="D13" i="10" l="1"/>
  <c r="D21" i="10"/>
</calcChain>
</file>

<file path=xl/comments1.xml><?xml version="1.0" encoding="utf-8"?>
<comments xmlns="http://schemas.openxmlformats.org/spreadsheetml/2006/main">
  <authors>
    <author>RODRIGO ROSA DA SILVA</author>
  </authors>
  <commentList>
    <comment ref="C164" authorId="0" shapeId="0">
      <text>
        <r>
          <rPr>
            <b/>
            <sz val="9"/>
            <color indexed="81"/>
            <rFont val="Segoe UI"/>
            <family val="2"/>
          </rPr>
          <t>RODRIGO ROSA DA SILVA:</t>
        </r>
        <r>
          <rPr>
            <sz val="9"/>
            <color indexed="81"/>
            <rFont val="Segoe UI"/>
            <family val="2"/>
          </rPr>
          <t xml:space="preserve">
Coloquei 90m porque poderá ser reutilizado a infro existente, se não usarmos, não precisaria dessa metragem
</t>
        </r>
      </text>
    </comment>
  </commentList>
</comments>
</file>

<file path=xl/sharedStrings.xml><?xml version="1.0" encoding="utf-8"?>
<sst xmlns="http://schemas.openxmlformats.org/spreadsheetml/2006/main" count="548" uniqueCount="356">
  <si>
    <t>DESCRIÇÃO</t>
  </si>
  <si>
    <t>QUANT.</t>
  </si>
  <si>
    <t>MATERIAL</t>
  </si>
  <si>
    <t>EMAIL:</t>
  </si>
  <si>
    <t xml:space="preserve">MÃO DE OBRA </t>
  </si>
  <si>
    <t>RAZÃO SOCIAL:</t>
  </si>
  <si>
    <t>CNPJ:</t>
  </si>
  <si>
    <t>DATA DA PROPOSTA</t>
  </si>
  <si>
    <t>ITENS</t>
  </si>
  <si>
    <t>I</t>
  </si>
  <si>
    <t>OBRAS CIVIS</t>
  </si>
  <si>
    <t>INFRAESTRUTURA ELÉTRICA</t>
  </si>
  <si>
    <t>SUBTOTAL OBRAS CIVIS</t>
  </si>
  <si>
    <t>SUBTOTAL INFRAESTRUTURA ELÉTRICA</t>
  </si>
  <si>
    <t>FONE:</t>
  </si>
  <si>
    <t>1.1</t>
  </si>
  <si>
    <t>1.2</t>
  </si>
  <si>
    <t>BDI</t>
  </si>
  <si>
    <t>LOTE</t>
  </si>
  <si>
    <t>ÚNICO</t>
  </si>
  <si>
    <t>PLANILHA DE ORÇAMENTO</t>
  </si>
  <si>
    <t>ENDEREÇO:</t>
  </si>
  <si>
    <t>PROPONENTE</t>
  </si>
  <si>
    <t>PROPOSTA</t>
  </si>
  <si>
    <t>DESPESAS INDIRETAS</t>
  </si>
  <si>
    <t>AC - Administração central</t>
  </si>
  <si>
    <t>SG - Seguro e Garantias</t>
  </si>
  <si>
    <t>R - Riscos</t>
  </si>
  <si>
    <t>L - Lucro</t>
  </si>
  <si>
    <t>I - Impostos</t>
  </si>
  <si>
    <t>5.1</t>
  </si>
  <si>
    <t>PIS</t>
  </si>
  <si>
    <t>5.2</t>
  </si>
  <si>
    <t>COFINS</t>
  </si>
  <si>
    <t>5.3</t>
  </si>
  <si>
    <t>ISS (cfe. Legislação municipal)</t>
  </si>
  <si>
    <t>5.4</t>
  </si>
  <si>
    <t>CPRB - Contrib. Prev. Sobre Rec. Bruta</t>
  </si>
  <si>
    <t>DF - Despesas Financeiras</t>
  </si>
  <si>
    <t>Administração Central: de 3% à 5,5%</t>
  </si>
  <si>
    <t>Seguros + Garantia: de 0,8% à 1%</t>
  </si>
  <si>
    <t>Riscos: de 0,97% a 1,27%</t>
  </si>
  <si>
    <t>Despesas Financeiras: de 0,59% a 1,39%</t>
  </si>
  <si>
    <t>Lucros: de 6,16% à 8,96%</t>
  </si>
  <si>
    <t>BDI CALCULADO:  de 20,34% à 25,00%</t>
  </si>
  <si>
    <t>CUSTO TOTAL R$</t>
  </si>
  <si>
    <t>BDI Calculado</t>
  </si>
  <si>
    <t>FÓRMULA ADOTADA</t>
  </si>
  <si>
    <t>Valores limites conforme Acórdão 2622/2013 TCU</t>
  </si>
  <si>
    <t>PLANILHA DETALHAMENTO CÁLCULO BDI</t>
  </si>
  <si>
    <r>
      <rPr>
        <b/>
        <sz val="10"/>
        <color rgb="FF000000"/>
        <rFont val="Calibri"/>
        <family val="2"/>
        <charset val="1"/>
      </rPr>
      <t>COFINS</t>
    </r>
    <r>
      <rPr>
        <sz val="10"/>
        <color rgb="FF000000"/>
        <rFont val="Calibri"/>
        <family val="2"/>
        <charset val="1"/>
      </rPr>
      <t xml:space="preserve"> – Contribuição para o Financiamento da Seguridade Social: A alíquota depende do enquadramento fiscal e tributário da empresa.
</t>
    </r>
    <r>
      <rPr>
        <b/>
        <sz val="10"/>
        <color rgb="FF000000"/>
        <rFont val="Calibri"/>
        <family val="2"/>
        <charset val="1"/>
      </rPr>
      <t>PIS</t>
    </r>
    <r>
      <rPr>
        <sz val="10"/>
        <color rgb="FF000000"/>
        <rFont val="Calibri"/>
        <family val="2"/>
        <charset val="1"/>
      </rPr>
      <t xml:space="preserve"> - Programa de Integração Social: A alíquota depende do enquadramento fiscal e tributário da empresa.
</t>
    </r>
    <r>
      <rPr>
        <b/>
        <sz val="10"/>
        <color rgb="FF000000"/>
        <rFont val="Calibri"/>
        <family val="2"/>
        <charset val="1"/>
      </rPr>
      <t>ISS</t>
    </r>
    <r>
      <rPr>
        <sz val="10"/>
        <color rgb="FF000000"/>
        <rFont val="Calibri"/>
        <family val="2"/>
        <charset val="1"/>
      </rPr>
      <t xml:space="preserve"> - Pode ser isento, ou variar até 5%, conforme legislação municipal.</t>
    </r>
  </si>
  <si>
    <t>Itens em que podem ocorrer variações:</t>
  </si>
  <si>
    <t>(1- I)</t>
  </si>
  <si>
    <r>
      <t xml:space="preserve">BDI =( </t>
    </r>
    <r>
      <rPr>
        <u/>
        <sz val="10"/>
        <rFont val="Calibri"/>
        <family val="2"/>
        <scheme val="minor"/>
      </rPr>
      <t>(1+AC+S+R+G) x (1+DF) x (1+L)  - 1</t>
    </r>
    <r>
      <rPr>
        <sz val="10"/>
        <rFont val="Calibri"/>
        <family val="2"/>
        <scheme val="minor"/>
      </rPr>
      <t>)  x 100</t>
    </r>
  </si>
  <si>
    <t>2.1</t>
  </si>
  <si>
    <t>2.2</t>
  </si>
  <si>
    <t>1.3</t>
  </si>
  <si>
    <t>3.1</t>
  </si>
  <si>
    <t>TOTAL GERAL COM BDI</t>
  </si>
  <si>
    <t>TOTAL GERAL</t>
  </si>
  <si>
    <t>unid.</t>
  </si>
  <si>
    <t>m²</t>
  </si>
  <si>
    <t xml:space="preserve"> Custos Unitários R$</t>
  </si>
  <si>
    <t xml:space="preserve"> </t>
  </si>
  <si>
    <t>Aplicação de massa corrida - fechamento de fissuras e furos</t>
  </si>
  <si>
    <t>m³</t>
  </si>
  <si>
    <t>Destinação de resíduos com entrega de Manifesto de Transporte de Resíduos e o Recibo de Destinação de Resíduos por empresa licenciada</t>
  </si>
  <si>
    <t>7.1</t>
  </si>
  <si>
    <t>7.2</t>
  </si>
  <si>
    <t>II</t>
  </si>
  <si>
    <t>Transporte de contêineres para destinação e descarte dos resíduos de caliças, ferro, vidro, madeiras, alumínio, cerâmicas, gesso, etc., produzidos pela construção civil</t>
  </si>
  <si>
    <t xml:space="preserve">1. OBJETO: </t>
  </si>
  <si>
    <t>4.2</t>
  </si>
  <si>
    <t>1.5</t>
  </si>
  <si>
    <t>1.6</t>
  </si>
  <si>
    <t>1.7</t>
  </si>
  <si>
    <t>1.8</t>
  </si>
  <si>
    <t>3.2</t>
  </si>
  <si>
    <t>m</t>
  </si>
  <si>
    <t>A2 SAA1 - A1LP- LOGO PADRÃO</t>
  </si>
  <si>
    <t>A4 - SIA CG - Medidas 15x15cm.</t>
  </si>
  <si>
    <t>A6 - PUXE / EMP</t>
  </si>
  <si>
    <t>P C TARIFAS - 54x74cm</t>
  </si>
  <si>
    <t>A3 - SIA - Medidas 15x15cm.</t>
  </si>
  <si>
    <t>P S 1 - AUTOATENDIMENTO</t>
  </si>
  <si>
    <t>P S 4 - PREFERENCIAL</t>
  </si>
  <si>
    <t>P S 7 - NEGÓCIOS PESSOA FÍSICA</t>
  </si>
  <si>
    <t>P P 14 - PRESS</t>
  </si>
  <si>
    <t>Fornecimento e colocação de vidro liso laminado transparente, esp. 6 mm, para caixilharia fixa de alumínio</t>
  </si>
  <si>
    <t>Limpeza final e geral da obra</t>
  </si>
  <si>
    <t>6.1</t>
  </si>
  <si>
    <t>6.2</t>
  </si>
  <si>
    <t>8.3</t>
  </si>
  <si>
    <t>9.1</t>
  </si>
  <si>
    <t>9.2</t>
  </si>
  <si>
    <t>9.3</t>
  </si>
  <si>
    <t>10.1</t>
  </si>
  <si>
    <t>10.2</t>
  </si>
  <si>
    <t>10.3</t>
  </si>
  <si>
    <t>Porta Cartazes</t>
  </si>
  <si>
    <t>Placas de Porta - Especiais</t>
  </si>
  <si>
    <t>Placas Suspensas</t>
  </si>
  <si>
    <t>Placas de Porta - Tipo 1</t>
  </si>
  <si>
    <t>Adesivos</t>
  </si>
  <si>
    <t>PPCI</t>
  </si>
  <si>
    <t>PISO</t>
  </si>
  <si>
    <t>PINTURA</t>
  </si>
  <si>
    <t>Elemento tátil em placas 25 x 25 cm (alerta e direcional), conforme NBR 9050, para uso interno, em poliéster auto adesivante cor azul. Aplicação conforme leiaute.</t>
  </si>
  <si>
    <t>RETIRADA DE ENTULHO E LIMPEZA</t>
  </si>
  <si>
    <t>x,xx</t>
  </si>
  <si>
    <t>7.7</t>
  </si>
  <si>
    <t>3.3</t>
  </si>
  <si>
    <t>5.5</t>
  </si>
  <si>
    <t>3.4</t>
  </si>
  <si>
    <t>3.5</t>
  </si>
  <si>
    <t>3.6</t>
  </si>
  <si>
    <t>5.6</t>
  </si>
  <si>
    <t>7.3</t>
  </si>
  <si>
    <t>7.4</t>
  </si>
  <si>
    <t>7.5</t>
  </si>
  <si>
    <t>P  1 - PRIV</t>
  </si>
  <si>
    <t>1.9</t>
  </si>
  <si>
    <t>Enc. Sociais SINAPI-RS OUT/2020</t>
  </si>
  <si>
    <t>1.10</t>
  </si>
  <si>
    <t>7.2.1</t>
  </si>
  <si>
    <t>7.3.1</t>
  </si>
  <si>
    <t>7.4.1</t>
  </si>
  <si>
    <t>7.4.2</t>
  </si>
  <si>
    <t>7.5.1</t>
  </si>
  <si>
    <t>7.6.2</t>
  </si>
  <si>
    <t>Grade em alumínio anodizado cor natural, perfil tubular  horizontal  1/2" x 1" -  a ser acoplada à esquadria de alumínio, H=210, espaçamento a cada 12 cm</t>
  </si>
  <si>
    <t>Programação visual Externa</t>
  </si>
  <si>
    <t>7.7.1</t>
  </si>
  <si>
    <t>Reforma logo tipo bandeira</t>
  </si>
  <si>
    <t>Reforma logo tipo pórtico BE</t>
  </si>
  <si>
    <t>Reforma logo tipo testeira</t>
  </si>
  <si>
    <t>un</t>
  </si>
  <si>
    <t xml:space="preserve"> m</t>
  </si>
  <si>
    <t>1.11</t>
  </si>
  <si>
    <t>3.7</t>
  </si>
  <si>
    <t>4.1</t>
  </si>
  <si>
    <t>4.3</t>
  </si>
  <si>
    <t>4.4</t>
  </si>
  <si>
    <t>4.5</t>
  </si>
  <si>
    <t>5.7</t>
  </si>
  <si>
    <t>5.8</t>
  </si>
  <si>
    <t>5.9</t>
  </si>
  <si>
    <t xml:space="preserve"> - 01 Botoeira de acionamento Preta (NF) (interno) - Retirar botoeira amarela superior e instalar botoeira preta em série com a chave pacri.</t>
  </si>
  <si>
    <t>Quadro de comando de Sobrepor para pereféricos da Central de Alarme junto da automação 400x300x200mm. Ref. Cemar Standard CS</t>
  </si>
  <si>
    <t>1.4</t>
  </si>
  <si>
    <t>3.8</t>
  </si>
  <si>
    <t>3.9</t>
  </si>
  <si>
    <t>7.1.1</t>
  </si>
  <si>
    <t>7.1.2</t>
  </si>
  <si>
    <t>7.1.3</t>
  </si>
  <si>
    <t>7.1.4</t>
  </si>
  <si>
    <t>7.1.5</t>
  </si>
  <si>
    <t>7.3.2</t>
  </si>
  <si>
    <t>7.3.3</t>
  </si>
  <si>
    <t>7.6.3</t>
  </si>
  <si>
    <t>DIVERSOS</t>
  </si>
  <si>
    <t>Barra de porta 80cm para sanitário PNE</t>
  </si>
  <si>
    <t>A2 AT1 -  Horário Atendimento Sala de Negócios: Segunda a Sexta das 10h –15h</t>
  </si>
  <si>
    <t>PROGRAMAÇÃO VISUAL INTERNA E EXTERNA</t>
  </si>
  <si>
    <t>Máscara Metálica Padrão</t>
  </si>
  <si>
    <t>Acrílica com emassamento - paredes internas de alvenaria e gesso acartonado, cor cinza claro</t>
  </si>
  <si>
    <t>P P 15 - AG E HOR -  Segunda a Sexta das 10h – 15h</t>
  </si>
  <si>
    <t>Complementação de esquadria de alumino natural, perfil série 30, piso-teto, para sala de autoatendimento, com vãos para porta de acesso.</t>
  </si>
  <si>
    <t>Porta em alumínio anodizado cor natural, perfil série 30, de abrir, 60x210cm, com ferragens, 2 fechaduras auxiliar tetra-chave (uma delas com acesso apenas pela parte interna da porta) e vidro liso laminado transparente 6 mm.</t>
  </si>
  <si>
    <t>Parede de gesso acartonado 2 faces, 1 chapa de cada lado. H = 3m, Até a laje, conforme leiaute</t>
  </si>
  <si>
    <t>2.3</t>
  </si>
  <si>
    <t>2. ENDEREÇO DE EXECUÇÃO/ENTREGA: Rua Henrique Hoffmann, 698 - NOVA HARTZ/RS</t>
  </si>
  <si>
    <t>Serviços Preliminares</t>
  </si>
  <si>
    <t>Retirada de piso cerâmico sem aproveitamento</t>
  </si>
  <si>
    <t>PAREDES E FORRO</t>
  </si>
  <si>
    <t>Regularização de contrapiso</t>
  </si>
  <si>
    <t>6.3</t>
  </si>
  <si>
    <t>Parede de gesso acartonado 2 faces, 1 chapa de cada lado. Complementação máscaras da SAA, conforme leiaute</t>
  </si>
  <si>
    <t>Retirada de portas de vidro sem aproveitamento</t>
  </si>
  <si>
    <t>Retirada de piso tatil e resquicios de cola</t>
  </si>
  <si>
    <t>ESQUADRIAS E ELEMENTOS METÁLICOS</t>
  </si>
  <si>
    <t>Retirada de esquadrias e vidros sem aproveitamento</t>
  </si>
  <si>
    <t>Retirada de grades internas com aproveitamento</t>
  </si>
  <si>
    <t>Máscaras Metálica Padrão conforme arquivo de projeto anexo</t>
  </si>
  <si>
    <t xml:space="preserve">III </t>
  </si>
  <si>
    <t>MECÂNICA</t>
  </si>
  <si>
    <t>PORTA DE AÇO DE ENROLAR (CORTINA METÁLICA)</t>
  </si>
  <si>
    <t>SUBTOTAL MECÂNICA</t>
  </si>
  <si>
    <t>Fornecimento e Instalação de cortina metálica (porta de enrolar) com interface para automação, conforme especificações do "Memorial para Fornecimento e Instalação de Cortinas Metálicas com Interface para Automação – ver. 9.19". Considerar o deslocamento da cortina e adaptações necessárias para adaptação no novo local. Largura da cortina atualmente instalada é 90cm maior que o novo espaço disponivel.</t>
  </si>
  <si>
    <t>2.4</t>
  </si>
  <si>
    <t xml:space="preserve">Abertura em parede de gesso sobre as máscaras para reinstalação de grelhas de ventilação </t>
  </si>
  <si>
    <t>8.4</t>
  </si>
  <si>
    <t>Elaboração de Laudo Técnico de Acessibilidade - conforme modelo - assinado por profissional habilitado com RRT/ART</t>
  </si>
  <si>
    <t>8.5</t>
  </si>
  <si>
    <t>Caixa descarga embutida montana</t>
  </si>
  <si>
    <t>8.6</t>
  </si>
  <si>
    <t>9.1.1</t>
  </si>
  <si>
    <t>9.1.2</t>
  </si>
  <si>
    <t>xxx</t>
  </si>
  <si>
    <t>9.2.1</t>
  </si>
  <si>
    <t>9.2.2</t>
  </si>
  <si>
    <t>9.2.3</t>
  </si>
  <si>
    <t>Emissão de art ou rrt de execução</t>
  </si>
  <si>
    <t>Treinamento de brigadista de incêndio com curso rt-14</t>
  </si>
  <si>
    <t>Retirada e descarte de extintor existente</t>
  </si>
  <si>
    <t>9.2.4</t>
  </si>
  <si>
    <t>Extintor de pqs 4kg (2:a/20:bc) - fornecimento e instalacao</t>
  </si>
  <si>
    <t>Extintor de co2 6kg (5:bc) - fornecimento e instalacao</t>
  </si>
  <si>
    <t>Abrigo metálico para extintor com pingadeira, dimensões 70x30x25cm</t>
  </si>
  <si>
    <t>9.3.1</t>
  </si>
  <si>
    <t>9.3.2</t>
  </si>
  <si>
    <t>9.3.3</t>
  </si>
  <si>
    <t>9.3.4</t>
  </si>
  <si>
    <t>9.3.5</t>
  </si>
  <si>
    <t>9.3.6</t>
  </si>
  <si>
    <t>9.3.7</t>
  </si>
  <si>
    <t>fixação de tubos horizontais de ppr diâmetros menores ou iguais a 40 mm com
abraçadeira metálica flexível 18 mm, fixada diretamente na laje. af_05/2015</t>
  </si>
  <si>
    <t>9.3.8</t>
  </si>
  <si>
    <t>retirada e descarte das luminárias de emergência existentes com defeito de funcionamento</t>
  </si>
  <si>
    <t>bloco autonomo p/ sinalizacao e iluminação de emergência em led - fornecimento e instalação</t>
  </si>
  <si>
    <t>luminaria balizador de parede quadrado led 2,5w</t>
  </si>
  <si>
    <t>eletroduto ferro galvanizado 3/4"</t>
  </si>
  <si>
    <t>condulete de alumínio, tipo e, para eletroduto de aço galvanizado dn 20 mm (3/4''), aparente - fornecimento e instalação. af_11/2016_p</t>
  </si>
  <si>
    <t>condulete de alumínio, tipo t, para eletroduto de aço galvanizado dn 20 mm (3/4''), aparente - fornecimento e instalação. af_11/2016_p</t>
  </si>
  <si>
    <t>fio de cobre, solido, classe 1, isolacao em pvc/a, antichama bwf-b, 450/750v, secao nominal 2,5 mm2</t>
  </si>
  <si>
    <t>Sinalização de emergência</t>
  </si>
  <si>
    <t>Iluminação de emergência</t>
  </si>
  <si>
    <t>Extintores de incêndio</t>
  </si>
  <si>
    <t>9.4</t>
  </si>
  <si>
    <t>9.4.1</t>
  </si>
  <si>
    <t>9.4.2</t>
  </si>
  <si>
    <t>9.4.3</t>
  </si>
  <si>
    <t>9.4.4</t>
  </si>
  <si>
    <t>9.4.5</t>
  </si>
  <si>
    <t>9.4.6</t>
  </si>
  <si>
    <t>placa de orientação de saída nº 17 - fornecimento e instalação</t>
  </si>
  <si>
    <t>placa de orientação de saída nº 14 - fornecimento e instalação</t>
  </si>
  <si>
    <t>placa de orientação de saída nº 12 - fornecimento e instalação</t>
  </si>
  <si>
    <t>placa de orientação de saída nº 13 - fornecimento e instalação</t>
  </si>
  <si>
    <t>placa de localização de extintor - fornecimento e instalação</t>
  </si>
  <si>
    <t>placa de orientação de saída nº 19 - fornecimento e instalação</t>
  </si>
  <si>
    <t>Demolição de alvenaria para acesso ao PNE</t>
  </si>
  <si>
    <t>2.5</t>
  </si>
  <si>
    <t>Retirada e e reinstalação de esquadrias em aluminio da SAA</t>
  </si>
  <si>
    <t xml:space="preserve">Complementação e adequação de grades de segurança, no mesmo padrão existente para fachada. </t>
  </si>
  <si>
    <t>8.7</t>
  </si>
  <si>
    <t>8.7.1</t>
  </si>
  <si>
    <t>Adequação de ponto hidráulico para instalação de purificador de água</t>
  </si>
  <si>
    <t>Porta ref. PVT100 em vidro temperado (100x210cm) com ferragens: fechadura central e de piso, mola de piso, puxador tipo alça e fecho eletromagnético padrão. Medidas devem ser conferidas no local</t>
  </si>
  <si>
    <t>Divisória perfil aço, montantes duplos e rodapés simples, mod. 1,20cm, painel cego BP Plus , sem vidro, conforme existente, h=2,10m</t>
  </si>
  <si>
    <t xml:space="preserve">Abertura e recomposição do forro de PVC para instalação de alçapão com tampa com diâmetro de 40cm. </t>
  </si>
  <si>
    <t>ILUMINAÇÃO E TOMADAS</t>
  </si>
  <si>
    <r>
      <t xml:space="preserve">Lâmpada tubular LED T8 18W, com difusor em policarbonato leitoso anti-ofuscamento, 18W </t>
    </r>
    <r>
      <rPr>
        <b/>
        <sz val="10"/>
        <rFont val="Calibri"/>
        <family val="2"/>
        <scheme val="minor"/>
      </rPr>
      <t>(1200mm/2000lm)</t>
    </r>
    <r>
      <rPr>
        <sz val="10"/>
        <rFont val="Calibri"/>
        <family val="2"/>
        <scheme val="minor"/>
      </rPr>
      <t>, 6</t>
    </r>
    <r>
      <rPr>
        <b/>
        <u/>
        <sz val="10"/>
        <rFont val="Calibri"/>
        <family val="2"/>
        <scheme val="minor"/>
      </rPr>
      <t>000K</t>
    </r>
    <r>
      <rPr>
        <sz val="10"/>
        <rFont val="Calibri"/>
        <family val="2"/>
        <scheme val="minor"/>
      </rPr>
      <t xml:space="preserve"> branco neutro, IRC&gt;80, FP 0,95, IP 40, 25.000h, ângulo de abertura de 125°, cabeçeira em policarbonato branco anti-uv e anti-chamas, 127/220V, base G-13, modelo TUBO LED HF BL-168 HF 9W da INTRAL, garantia 2 anos, ou similar. (Trocar as queimadas, inclusive da luminária na subida da escada)  </t>
    </r>
  </si>
  <si>
    <r>
      <rPr>
        <b/>
        <sz val="10"/>
        <rFont val="Calibri"/>
        <family val="2"/>
        <scheme val="minor"/>
      </rPr>
      <t>Sensor de Presença</t>
    </r>
    <r>
      <rPr>
        <sz val="10"/>
        <rFont val="Calibri"/>
        <family val="2"/>
        <scheme val="minor"/>
      </rPr>
      <t xml:space="preserve"> para interruptor de Embutir (Banheiro PNE e banheiros 2 Pav.)</t>
    </r>
  </si>
  <si>
    <r>
      <rPr>
        <b/>
        <sz val="10"/>
        <rFont val="Calibri"/>
        <family val="2"/>
        <scheme val="minor"/>
      </rPr>
      <t>Sensor de presença</t>
    </r>
    <r>
      <rPr>
        <sz val="10"/>
        <rFont val="Calibri"/>
        <family val="2"/>
        <scheme val="minor"/>
      </rPr>
      <t xml:space="preserve"> omnidirecional  c/retardo 10 min, 220V/127V, 250VA. Retirar interruptor e instalar tampa cega (banheiros térreo, </t>
    </r>
    <r>
      <rPr>
        <u/>
        <sz val="10"/>
        <rFont val="Calibri"/>
        <family val="2"/>
        <scheme val="minor"/>
      </rPr>
      <t>escada</t>
    </r>
    <r>
      <rPr>
        <sz val="10"/>
        <rFont val="Calibri"/>
        <family val="2"/>
        <scheme val="minor"/>
      </rPr>
      <t xml:space="preserve"> e corredores).</t>
    </r>
  </si>
  <si>
    <t>Suporte soquete G-13 para lâmpadas T8 em policarbonato com tratamento anti-uv, tipo engate rápido com rotor de segurança, contatos em bronze fosforoso, anti-vibratório, marca LALUX modelo T8 (www.targetiluminação.com.br), LUMIN G13 (www.ginawa.com), ou equivalente.</t>
  </si>
  <si>
    <r>
      <t xml:space="preserve">Cabo de cobre unipolar </t>
    </r>
    <r>
      <rPr>
        <b/>
        <sz val="10"/>
        <rFont val="Calibri"/>
        <family val="2"/>
      </rPr>
      <t>#2,5mm²</t>
    </r>
    <r>
      <rPr>
        <sz val="10"/>
        <rFont val="Calibri"/>
        <family val="2"/>
      </rPr>
      <t xml:space="preserve"> flexível HF (Não Halogenado), 70°C  450/750V AFUMEX, AFITOX ou similar </t>
    </r>
  </si>
  <si>
    <r>
      <t xml:space="preserve">Canaleta metálica branca </t>
    </r>
    <r>
      <rPr>
        <b/>
        <sz val="10"/>
        <rFont val="Calibri"/>
        <family val="2"/>
        <scheme val="minor"/>
      </rPr>
      <t xml:space="preserve">"X". </t>
    </r>
    <r>
      <rPr>
        <sz val="10"/>
        <rFont val="Calibri"/>
        <family val="2"/>
        <scheme val="minor"/>
      </rPr>
      <t>(Para substituir as descidas dos interruptores)</t>
    </r>
  </si>
  <si>
    <r>
      <t xml:space="preserve">Porta Equipamento para canaleta metálica branca </t>
    </r>
    <r>
      <rPr>
        <b/>
        <sz val="10"/>
        <rFont val="Calibri"/>
        <family val="2"/>
        <scheme val="minor"/>
      </rPr>
      <t>"X"</t>
    </r>
    <r>
      <rPr>
        <sz val="10"/>
        <rFont val="Calibri"/>
        <family val="2"/>
        <scheme val="minor"/>
      </rPr>
      <t xml:space="preserve"> para </t>
    </r>
    <r>
      <rPr>
        <b/>
        <sz val="10"/>
        <rFont val="Calibri"/>
        <family val="2"/>
        <scheme val="minor"/>
      </rPr>
      <t>UM</t>
    </r>
    <r>
      <rPr>
        <sz val="10"/>
        <rFont val="Calibri"/>
        <family val="2"/>
        <scheme val="minor"/>
      </rPr>
      <t xml:space="preserve"> módulo em ABS com uma tecla para interruptor simples.</t>
    </r>
  </si>
  <si>
    <r>
      <t xml:space="preserve">Porta Equipamento para canaleta metálica branca </t>
    </r>
    <r>
      <rPr>
        <b/>
        <sz val="10"/>
        <rFont val="Calibri"/>
        <family val="2"/>
        <scheme val="minor"/>
      </rPr>
      <t>"X"</t>
    </r>
    <r>
      <rPr>
        <sz val="10"/>
        <rFont val="Calibri"/>
        <family val="2"/>
        <scheme val="minor"/>
      </rPr>
      <t xml:space="preserve"> para </t>
    </r>
    <r>
      <rPr>
        <b/>
        <sz val="10"/>
        <rFont val="Calibri"/>
        <family val="2"/>
        <scheme val="minor"/>
      </rPr>
      <t>DOIS</t>
    </r>
    <r>
      <rPr>
        <sz val="10"/>
        <rFont val="Calibri"/>
        <family val="2"/>
        <scheme val="minor"/>
      </rPr>
      <t xml:space="preserve"> módulos em ABS com Duas teclas para interruptor Duplo.</t>
    </r>
  </si>
  <si>
    <t>1.12</t>
  </si>
  <si>
    <r>
      <t xml:space="preserve">Porta Equipamento para canaleta metálica branca </t>
    </r>
    <r>
      <rPr>
        <b/>
        <sz val="10"/>
        <rFont val="Calibri"/>
        <family val="2"/>
        <scheme val="minor"/>
      </rPr>
      <t>"X"</t>
    </r>
    <r>
      <rPr>
        <sz val="10"/>
        <rFont val="Calibri"/>
        <family val="2"/>
        <scheme val="minor"/>
      </rPr>
      <t xml:space="preserve"> para </t>
    </r>
    <r>
      <rPr>
        <b/>
        <sz val="10"/>
        <rFont val="Calibri"/>
        <family val="2"/>
        <scheme val="minor"/>
      </rPr>
      <t>TRÊS</t>
    </r>
    <r>
      <rPr>
        <sz val="10"/>
        <rFont val="Calibri"/>
        <family val="2"/>
        <scheme val="minor"/>
      </rPr>
      <t xml:space="preserve"> módulos em ABS com Duas teclas para interruptor Triplo</t>
    </r>
  </si>
  <si>
    <t>1.13</t>
  </si>
  <si>
    <r>
      <t xml:space="preserve">Derivação saída 2 eletrodutos 1" p/Canaleta metálica branca </t>
    </r>
    <r>
      <rPr>
        <b/>
        <sz val="10"/>
        <rFont val="Calibri"/>
        <family val="2"/>
        <scheme val="minor"/>
      </rPr>
      <t>"X"</t>
    </r>
  </si>
  <si>
    <t>1.14</t>
  </si>
  <si>
    <r>
      <t xml:space="preserve">Tampa terminal para canaleta metálica branca </t>
    </r>
    <r>
      <rPr>
        <b/>
        <sz val="10"/>
        <rFont val="Calibri"/>
        <family val="2"/>
        <scheme val="minor"/>
      </rPr>
      <t>"X"</t>
    </r>
  </si>
  <si>
    <t>1.15</t>
  </si>
  <si>
    <t>Tomada em PVC de embutir branca 2P+T para o segundo pavimento. Retirar as existentes e descartar.</t>
  </si>
  <si>
    <r>
      <t xml:space="preserve">Tomada em PVC branca </t>
    </r>
    <r>
      <rPr>
        <b/>
        <sz val="10"/>
        <rFont val="Calibri"/>
        <family val="2"/>
        <scheme val="minor"/>
      </rPr>
      <t>CEGA</t>
    </r>
    <r>
      <rPr>
        <sz val="10"/>
        <rFont val="Calibri"/>
        <family val="2"/>
        <scheme val="minor"/>
      </rPr>
      <t xml:space="preserve"> 10X10 cm para o segundo pavimento. Retirar as existentes e descartar.</t>
    </r>
  </si>
  <si>
    <t>KIT ATM BANRISUL</t>
  </si>
  <si>
    <t>KIT ATM BANRISUL COMPOSTO POR :</t>
  </si>
  <si>
    <t>2.1.1</t>
  </si>
  <si>
    <t xml:space="preserve"> - Kit de Suportes de fixação para porta de Alumínio ou vidro temperado.</t>
  </si>
  <si>
    <t>2.1.2</t>
  </si>
  <si>
    <t xml:space="preserve"> - Eletroímã 150Kgf com Sensor</t>
  </si>
  <si>
    <t>2.1.3</t>
  </si>
  <si>
    <t xml:space="preserve"> - Fonte de alimentação com carregador flutuante de bateria</t>
  </si>
  <si>
    <t>2.1.4</t>
  </si>
  <si>
    <t>Bateria selada 12V 7Ah</t>
  </si>
  <si>
    <t>Cilindro contato elétrico pacri - segredos iguais com segredo 3212 padrão Banrisul</t>
  </si>
  <si>
    <t>Desmontagem, embalagem e entrega de KIT ATM usado Completo, composto de Chave pacri, botoeira NA Amarela, Eletroímã 150kgf com sensor, Fonte de Alimentação com carregador flutuante de bateria, bateria selada 12V/7 Ah e Kit de suportes de fixação para porta de alumínio ou vidro.</t>
  </si>
  <si>
    <t>ILUMINAÇÃO DE EMERGÊNCIA E PL NOBREAK E CD TIMER</t>
  </si>
  <si>
    <t>Módulo Autônomo de emergência com dois faróis de 32 Led´s cada com bateria 12V-7Ah c/ suporte metálico p/ fixação da bateria</t>
  </si>
  <si>
    <t xml:space="preserve">Módulo Autônomo de emergência com dois faróis de 32Led´s cada e bateria 12v-7Ah com extensão para instalação dos faróis em separado na sala do Autoatendimento + suporte metálico p/ fixação da bateria </t>
  </si>
  <si>
    <r>
      <t xml:space="preserve">Porta Equipamento para canaleta metálica branca </t>
    </r>
    <r>
      <rPr>
        <b/>
        <sz val="10"/>
        <rFont val="Calibri"/>
        <family val="2"/>
        <scheme val="minor"/>
      </rPr>
      <t>"X"</t>
    </r>
    <r>
      <rPr>
        <sz val="10"/>
        <rFont val="Calibri"/>
        <family val="2"/>
        <scheme val="minor"/>
      </rPr>
      <t xml:space="preserve"> para </t>
    </r>
    <r>
      <rPr>
        <b/>
        <sz val="10"/>
        <rFont val="Calibri"/>
        <family val="2"/>
        <scheme val="minor"/>
      </rPr>
      <t>UM</t>
    </r>
    <r>
      <rPr>
        <sz val="10"/>
        <rFont val="Calibri"/>
        <family val="2"/>
        <scheme val="minor"/>
      </rPr>
      <t xml:space="preserve"> módulo em ABS com uma tomada 2P +T.</t>
    </r>
  </si>
  <si>
    <t xml:space="preserve">Eletroduto ferro diâmetro 25 mm. </t>
  </si>
  <si>
    <t>Caixa de passagem condulete diâm. 25 mm com tampa cega.</t>
  </si>
  <si>
    <t>Caixa de passagem condulete diâm. 25 mm com tampa e com RJ45 Fêmea. Para infraestrutura do ponto de lógica do Nobreak.</t>
  </si>
  <si>
    <t>3.10</t>
  </si>
  <si>
    <r>
      <t xml:space="preserve">Cabo UTP, 4 pares 24AWG LSZH  para rede Lógica (Não Halogenado) - </t>
    </r>
    <r>
      <rPr>
        <b/>
        <sz val="10"/>
        <rFont val="Calibri"/>
        <family val="2"/>
        <scheme val="minor"/>
      </rPr>
      <t>Categoria 5e.</t>
    </r>
  </si>
  <si>
    <t>3.11</t>
  </si>
  <si>
    <t>Conector RJ45 Macho Cat. 5e para crimpar cabo no Rack e ligar direto ao Switch.</t>
  </si>
  <si>
    <t>3.12</t>
  </si>
  <si>
    <t>Patch cord azul 1,5 mts para o nobreak.</t>
  </si>
  <si>
    <t>3.13</t>
  </si>
  <si>
    <r>
      <t xml:space="preserve">Cabo de cobre unipolar </t>
    </r>
    <r>
      <rPr>
        <b/>
        <sz val="10"/>
        <rFont val="Calibri"/>
        <family val="2"/>
        <scheme val="minor"/>
      </rPr>
      <t>#2,5mm²</t>
    </r>
    <r>
      <rPr>
        <sz val="10"/>
        <rFont val="Calibri"/>
        <family val="2"/>
        <scheme val="minor"/>
      </rPr>
      <t xml:space="preserve"> flexível HF (Não Halogenado), 70°C  450/750V AFUMEX, AFITOX ou similar </t>
    </r>
  </si>
  <si>
    <t>3.14</t>
  </si>
  <si>
    <r>
      <t xml:space="preserve">Cabo de cobre unipolar </t>
    </r>
    <r>
      <rPr>
        <b/>
        <sz val="10"/>
        <rFont val="Calibri"/>
        <family val="2"/>
        <scheme val="minor"/>
      </rPr>
      <t>#1,0mm²</t>
    </r>
    <r>
      <rPr>
        <sz val="10"/>
        <rFont val="Calibri"/>
        <family val="2"/>
        <scheme val="minor"/>
      </rPr>
      <t xml:space="preserve"> flexível HF (Não Halogenado), 70°C  450/750V AFUMEX, AFITOX ou similar </t>
    </r>
  </si>
  <si>
    <t>3.15</t>
  </si>
  <si>
    <t>Quadro de comando com dimensões mínimas de 500x400x200mm, com canaleta de PVC e trilhos para fixação dos equipamentos - CD-Timer</t>
  </si>
  <si>
    <t>3.16</t>
  </si>
  <si>
    <r>
      <t>Conector passagem SAK poliamida bege com parafusos para cabos até #2,5mm2 (</t>
    </r>
    <r>
      <rPr>
        <b/>
        <sz val="10"/>
        <rFont val="Calibri"/>
        <family val="2"/>
      </rPr>
      <t>CD-TIMER</t>
    </r>
    <r>
      <rPr>
        <sz val="10"/>
        <rFont val="Calibri"/>
        <family val="2"/>
      </rPr>
      <t>).</t>
    </r>
  </si>
  <si>
    <t>3.17</t>
  </si>
  <si>
    <r>
      <t>Trilho fixação galvanizado liso DIN 35mm para instalação de conectores tipo SAK, contator DR, disjuntor. (</t>
    </r>
    <r>
      <rPr>
        <b/>
        <sz val="10"/>
        <rFont val="Calibri"/>
        <family val="2"/>
      </rPr>
      <t>CD-TIMER</t>
    </r>
    <r>
      <rPr>
        <sz val="10"/>
        <rFont val="Calibri"/>
        <family val="2"/>
      </rPr>
      <t>).</t>
    </r>
  </si>
  <si>
    <t>TROCA DE MASCARA DOS ATMS E REINSTALAÇÃO DE PONTOS Elétricos/Lógicos</t>
  </si>
  <si>
    <t>Canaleta alumínio 73x25 dupla c/ tampa de encaixe - branca</t>
  </si>
  <si>
    <t>Caixa de alumínio 100x100x50mm com altura específica para canaleta 73x25mm</t>
  </si>
  <si>
    <t>Curva 90º metálica especifica de canaleta de alumínio -73x25mm</t>
  </si>
  <si>
    <t>4.6</t>
  </si>
  <si>
    <t>Derivação saída 2 eletrodutos 1" p/Canaleta de Alumínio de 73x25mm</t>
  </si>
  <si>
    <t>4.7</t>
  </si>
  <si>
    <t>Tampa terminal em ABS para canaleta dupla Dutotec 73x25mm</t>
  </si>
  <si>
    <t>4.8</t>
  </si>
  <si>
    <r>
      <t xml:space="preserve">Eletroduto Flexível com alma de aço revestimento PVC com boxes- </t>
    </r>
    <r>
      <rPr>
        <b/>
        <sz val="10"/>
        <color indexed="8"/>
        <rFont val="Calibri"/>
        <family val="2"/>
      </rPr>
      <t xml:space="preserve">Sealtube - 1/2 " </t>
    </r>
    <r>
      <rPr>
        <sz val="10"/>
        <color indexed="8"/>
        <rFont val="Calibri"/>
        <family val="2"/>
      </rPr>
      <t>(descida máscara)</t>
    </r>
  </si>
  <si>
    <t>COMPLEMENTAÇÃO DO SISTEMA DE ALARME</t>
  </si>
  <si>
    <t>Eletroduto de Ferro galvanizado semi-pesado com rosca de 25mm (1") pintado de branco onde ficar aparente (Usar nas baixadas da retaguarda)</t>
  </si>
  <si>
    <t>Caixa de passagem em alumínio com rosca de 25 mm (1"), tipo condulete, pintada de branco onde ficar aparente, com tampa cega (Usar nas baixadas da retaguarda)</t>
  </si>
  <si>
    <t>Cabo para alarme  CCI de 10 vias na cor branca em PVC, condutores de bitola 0,5mm² em cobre eletrolítico estanhados, isolação PVC cores sólidas.</t>
  </si>
  <si>
    <t>Derivação saída 2 eletrodutos 1" p/Canaleta de Alumínio tipo "X"</t>
  </si>
  <si>
    <r>
      <t xml:space="preserve">Canaleta metálica branca </t>
    </r>
    <r>
      <rPr>
        <b/>
        <sz val="10"/>
        <rFont val="Calibri"/>
        <family val="2"/>
        <scheme val="minor"/>
      </rPr>
      <t>"X"</t>
    </r>
    <r>
      <rPr>
        <sz val="10"/>
        <rFont val="Calibri"/>
        <family val="2"/>
        <scheme val="minor"/>
      </rPr>
      <t xml:space="preserve"> (Usar nas baixadas da área de público)</t>
    </r>
  </si>
  <si>
    <r>
      <t xml:space="preserve">Tampa terminal para canaleta metálica branca </t>
    </r>
    <r>
      <rPr>
        <b/>
        <sz val="10"/>
        <rFont val="Calibri"/>
        <family val="2"/>
        <scheme val="minor"/>
      </rPr>
      <t>"X"</t>
    </r>
    <r>
      <rPr>
        <sz val="10"/>
        <rFont val="Calibri"/>
        <family val="2"/>
        <scheme val="minor"/>
      </rPr>
      <t xml:space="preserve"> - Branca</t>
    </r>
  </si>
  <si>
    <t>Remoção da Infraestrutura existente de Alarme</t>
  </si>
  <si>
    <t>cj</t>
  </si>
  <si>
    <t>SERVIÇOS COMPLEMENTARES ELÉTRICA/AUTOMAÇÃO/TELEFÔNICO</t>
  </si>
  <si>
    <r>
      <t xml:space="preserve">Certificação dos Cabos de Rede UTP </t>
    </r>
    <r>
      <rPr>
        <b/>
        <sz val="10"/>
        <rFont val="Calibri"/>
        <family val="2"/>
        <scheme val="minor"/>
      </rPr>
      <t>Cat. 5e</t>
    </r>
  </si>
  <si>
    <t>Identificar Circuitos elétricos nos CD01 e CD Estab. ao lado dos disjuntores ("ECxx" e "EExx" em adesivo em polisester autocolante fundo branco e letras pretas) e colar na sobretampa a descrição dos circuitos. Também identificar os circuitos nos pontos.</t>
  </si>
  <si>
    <t>Retirar luminárias de emergência e descartar.</t>
  </si>
  <si>
    <t>6.4</t>
  </si>
  <si>
    <t>conjunto de 10 (5+5) metros de cabo coaxial 75 Ohms na cor preta RF75 0,4/2,5 com conector tipo BNC reto com solda e conector tipo BNC angular com rosca e solda (mini)</t>
  </si>
  <si>
    <t>6.5</t>
  </si>
  <si>
    <t>Transferir o PA WIFI do Rack dos Ativos para o Rack das Operadoras.</t>
  </si>
  <si>
    <t>6.6</t>
  </si>
  <si>
    <t>Retirada e descarte de 4 caixas de som e dois portaequipamentos com tomadas vermelhas antigas das paredes no segundo pavimento e descartar.</t>
  </si>
  <si>
    <t>6.7</t>
  </si>
  <si>
    <t>6.8</t>
  </si>
  <si>
    <t>Remanejo de infraestrutura elétrica para motor elétrico da Cortina Metálica existente.</t>
  </si>
  <si>
    <r>
      <t xml:space="preserve">Canaleta metálica branca </t>
    </r>
    <r>
      <rPr>
        <b/>
        <sz val="10"/>
        <rFont val="Calibri"/>
        <family val="2"/>
        <scheme val="minor"/>
      </rPr>
      <t xml:space="preserve">"X". </t>
    </r>
    <r>
      <rPr>
        <sz val="10"/>
        <rFont val="Calibri"/>
        <family val="2"/>
        <scheme val="minor"/>
      </rPr>
      <t>(Para substituir as descidas das luminárias de emergência nas áreas de atendimento ao público)</t>
    </r>
  </si>
  <si>
    <t>Retira e descarte de forro em PVC e fibra mineral</t>
  </si>
  <si>
    <t>1.16</t>
  </si>
  <si>
    <t>Reinstalar Painel de LED SOBREPOR Quadrado 20w 22,5x22,5cm da SAA nos banheiros do térreo.</t>
  </si>
  <si>
    <t>Painel de LED SOBREPOR Quadrado 20w 22,5x22,5cm Bivolt Branco Frio Save Energy (banheiros e corredor térreo). Retirar luminárias existentes e descartar.</t>
  </si>
  <si>
    <t>1.17</t>
  </si>
  <si>
    <r>
      <t xml:space="preserve">Luminária de embutir em PAINEL LED </t>
    </r>
    <r>
      <rPr>
        <b/>
        <sz val="10"/>
        <rFont val="Calibri"/>
        <family val="2"/>
        <scheme val="minor"/>
      </rPr>
      <t>(4.000K)</t>
    </r>
    <r>
      <rPr>
        <sz val="10"/>
        <rFont val="Calibri"/>
        <family val="2"/>
        <scheme val="minor"/>
      </rPr>
      <t>, 318x618mm, com moldura de alumínio na cor branca. IRC&gt;80%, Difusor em OS (poliestireno), fluxo luminoso 2200 lumens, bivolt, vida útil 50.000 horas,  Ref.: BKE-168 da Intral ou equivalente técnico.</t>
    </r>
  </si>
  <si>
    <t xml:space="preserve">Retirar luminárias e lâmpadas LED. Acondicionar e entregar na BAGERGS </t>
  </si>
  <si>
    <t>6.9</t>
  </si>
  <si>
    <r>
      <t xml:space="preserve">Luminária de embutir em PAINEL LED </t>
    </r>
    <r>
      <rPr>
        <b/>
        <sz val="10"/>
        <rFont val="Calibri"/>
        <family val="2"/>
        <scheme val="minor"/>
      </rPr>
      <t>(4.000K)</t>
    </r>
    <r>
      <rPr>
        <sz val="10"/>
        <rFont val="Calibri"/>
        <family val="2"/>
        <scheme val="minor"/>
      </rPr>
      <t>, 618x618mm, 30W, com moldura de alumínio na cor branca. IRC&gt;80%, Difusor em OS (poliestireno), fluxo luminoso 3600 lumens, bivolt, vida útil 50.000 horas,  Ref.: BKE-168 da Intral ou equivalente técnico.</t>
    </r>
  </si>
  <si>
    <r>
      <t xml:space="preserve"> m</t>
    </r>
    <r>
      <rPr>
        <vertAlign val="superscript"/>
        <sz val="8"/>
        <rFont val="Arial"/>
        <family val="2"/>
      </rPr>
      <t>2</t>
    </r>
  </si>
  <si>
    <t>Forro acústico de Fibra Mineral Removível, modulação 625x625x15mm, apoiados em perfis metálicos tipo "T" suspensos por perfis rígidos - ref. Armstrong, Sahara - térreo e 2° pavimento</t>
  </si>
  <si>
    <t>Tinta Esmalte, cor branco, mínimo duas demãos - grades metálicas e portas de madeira</t>
  </si>
  <si>
    <t>Aplicação de selador  (parede gesso acartonado)</t>
  </si>
  <si>
    <t>3. PRAZO DE EXECUÇÃO/ENTREGA: 90 dias</t>
  </si>
  <si>
    <t xml:space="preserve">OBRAS CIVIS,  ELÉTRICAS, LÓGICAS E MACÂNICAS PARA REVITALIZAÇÃO DA AGÊNCIA NOVA HARTZ. </t>
  </si>
  <si>
    <t>Assentamento de piso porcelanato 60 x 60cm - PEI 5 Alto tráfego - antiderrapante - cor clara</t>
  </si>
  <si>
    <t>Assentamento de rodapé cerâmico (igual ao piso) - Altura 10 cm</t>
  </si>
  <si>
    <t>Fornecimento e instalação de soleira de basalto polido, L=15cm, para divisão entre o piso da SAA e saguão da agência</t>
  </si>
  <si>
    <t>Retirada e descarte de máscaras metálicas existentes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</si>
</sst>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* #,##0.00\ ;\-* #,##0.00\ ;* \-#\ ;@\ "/>
    <numFmt numFmtId="165" formatCode="_(* #,##0.00_);_(* \(#,##0.00\);_(* \-??_);_(@_)"/>
    <numFmt numFmtId="166" formatCode="_(&quot;R$ &quot;* #,##0.00_);_(&quot;R$ &quot;* \(#,##0.00\);_(&quot;R$ &quot;* &quot;-&quot;??_);_(@_)"/>
    <numFmt numFmtId="167" formatCode="_([$€-2]* #,##0.00_);_([$€-2]* \(#,##0.00\);_([$€-2]* &quot;-&quot;??_)"/>
    <numFmt numFmtId="168" formatCode="#,##0.00;[Red]#,##0.00"/>
    <numFmt numFmtId="170" formatCode="#,##0.0"/>
    <numFmt numFmtId="171" formatCode="00"/>
  </numFmts>
  <fonts count="56" x14ac:knownFonts="1">
    <font>
      <sz val="10"/>
      <name val="MS Sans Serif"/>
    </font>
    <font>
      <sz val="10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name val="MS Sans Serif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1"/>
      <color theme="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u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name val="Calibri"/>
      <family val="2"/>
      <scheme val="minor"/>
    </font>
    <font>
      <u/>
      <sz val="10"/>
      <color theme="11"/>
      <name val="MS Sans Serif"/>
    </font>
    <font>
      <sz val="8"/>
      <name val="MS Sans Serif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8"/>
      <color indexed="62"/>
      <name val="Cambria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sz val="10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name val="Calibri"/>
      <family val="2"/>
      <charset val="1"/>
    </font>
    <font>
      <sz val="11"/>
      <name val="Calibri"/>
      <family val="2"/>
      <charset val="1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vertAlign val="superscript"/>
      <sz val="8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rgb="FF99CCFF"/>
      </patternFill>
    </fill>
    <fill>
      <patternFill patternType="solid">
        <fgColor indexed="31"/>
        <bgColor indexed="42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22"/>
      </patternFill>
    </fill>
    <fill>
      <patternFill patternType="solid">
        <fgColor indexed="49"/>
        <bgColor indexed="40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</fills>
  <borders count="54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/>
      <diagonal/>
    </border>
    <border>
      <left/>
      <right/>
      <top/>
      <bottom style="thin">
        <color theme="8" tint="-0.24994659260841701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/>
      <top style="thin">
        <color theme="3"/>
      </top>
      <bottom style="medium">
        <color theme="3"/>
      </bottom>
      <diagonal/>
    </border>
    <border>
      <left/>
      <right/>
      <top style="medium">
        <color theme="3"/>
      </top>
      <bottom/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/>
      <diagonal/>
    </border>
    <border>
      <left/>
      <right/>
      <top/>
      <bottom style="medium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 style="medium">
        <color theme="3"/>
      </top>
      <bottom style="thin">
        <color theme="3"/>
      </bottom>
      <diagonal/>
    </border>
    <border>
      <left/>
      <right/>
      <top style="thin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/>
      <top style="medium">
        <color theme="3"/>
      </top>
      <bottom style="hair">
        <color theme="3"/>
      </bottom>
      <diagonal/>
    </border>
    <border>
      <left/>
      <right/>
      <top style="hair">
        <color theme="3"/>
      </top>
      <bottom style="thin">
        <color theme="3"/>
      </bottom>
      <diagonal/>
    </border>
    <border>
      <left style="hair">
        <color theme="3"/>
      </left>
      <right style="hair">
        <color theme="3"/>
      </right>
      <top style="hair">
        <color theme="3"/>
      </top>
      <bottom style="hair">
        <color theme="3"/>
      </bottom>
      <diagonal/>
    </border>
    <border>
      <left style="hair">
        <color theme="3"/>
      </left>
      <right style="hair">
        <color theme="3"/>
      </right>
      <top style="hair">
        <color theme="3"/>
      </top>
      <bottom style="thin">
        <color theme="3"/>
      </bottom>
      <diagonal/>
    </border>
    <border>
      <left style="hair">
        <color theme="3"/>
      </left>
      <right style="hair">
        <color theme="3"/>
      </right>
      <top style="thin">
        <color theme="3"/>
      </top>
      <bottom style="thin">
        <color theme="3"/>
      </bottom>
      <diagonal/>
    </border>
    <border>
      <left style="hair">
        <color theme="3"/>
      </left>
      <right style="hair">
        <color theme="3"/>
      </right>
      <top style="thin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thin">
        <color theme="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 style="hair">
        <color theme="3"/>
      </left>
      <right/>
      <top style="hair">
        <color theme="3"/>
      </top>
      <bottom style="thin">
        <color theme="3"/>
      </bottom>
      <diagonal/>
    </border>
    <border>
      <left style="hair">
        <color theme="3"/>
      </left>
      <right/>
      <top style="thin">
        <color theme="3"/>
      </top>
      <bottom style="thin">
        <color theme="3"/>
      </bottom>
      <diagonal/>
    </border>
    <border>
      <left style="hair">
        <color theme="3"/>
      </left>
      <right/>
      <top style="thin">
        <color theme="3"/>
      </top>
      <bottom style="hair">
        <color theme="3"/>
      </bottom>
      <diagonal/>
    </border>
    <border>
      <left style="hair">
        <color theme="3"/>
      </left>
      <right/>
      <top/>
      <bottom style="medium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thin">
        <color theme="3"/>
      </top>
      <bottom style="thin">
        <color theme="3"/>
      </bottom>
      <diagonal/>
    </border>
    <border>
      <left/>
      <right style="hair">
        <color theme="3"/>
      </right>
      <top style="thin">
        <color theme="3"/>
      </top>
      <bottom style="hair">
        <color theme="3"/>
      </bottom>
      <diagonal/>
    </border>
    <border>
      <left/>
      <right style="hair">
        <color theme="3"/>
      </right>
      <top style="thin">
        <color theme="3"/>
      </top>
      <bottom style="medium">
        <color theme="3"/>
      </bottom>
      <diagonal/>
    </border>
    <border>
      <left/>
      <right style="hair">
        <color theme="3"/>
      </right>
      <top/>
      <bottom style="medium">
        <color theme="3"/>
      </bottom>
      <diagonal/>
    </border>
    <border>
      <left/>
      <right/>
      <top/>
      <bottom style="hair">
        <color theme="3"/>
      </bottom>
      <diagonal/>
    </border>
    <border>
      <left/>
      <right style="hair">
        <color theme="3"/>
      </right>
      <top/>
      <bottom style="hair">
        <color theme="3"/>
      </bottom>
      <diagonal/>
    </border>
    <border>
      <left style="hair">
        <color theme="3"/>
      </left>
      <right style="hair">
        <color theme="3"/>
      </right>
      <top/>
      <bottom style="hair">
        <color theme="3"/>
      </bottom>
      <diagonal/>
    </border>
    <border>
      <left/>
      <right/>
      <top style="hair">
        <color indexed="64"/>
      </top>
      <bottom style="thin">
        <color theme="3"/>
      </bottom>
      <diagonal/>
    </border>
    <border>
      <left/>
      <right style="hair">
        <color theme="3"/>
      </right>
      <top style="hair">
        <color indexed="64"/>
      </top>
      <bottom style="thin">
        <color theme="3"/>
      </bottom>
      <diagonal/>
    </border>
    <border>
      <left/>
      <right style="hair">
        <color theme="3"/>
      </right>
      <top style="thin">
        <color theme="3"/>
      </top>
      <bottom/>
      <diagonal/>
    </border>
    <border>
      <left/>
      <right/>
      <top style="hair">
        <color rgb="FF44546A"/>
      </top>
      <bottom style="hair">
        <color rgb="FF44546A"/>
      </bottom>
      <diagonal/>
    </border>
    <border>
      <left style="hair">
        <color auto="1"/>
      </left>
      <right/>
      <top style="hair">
        <color theme="3"/>
      </top>
      <bottom style="hair">
        <color theme="3"/>
      </bottom>
      <diagonal/>
    </border>
    <border>
      <left/>
      <right style="hair">
        <color rgb="FF44546A"/>
      </right>
      <top style="hair">
        <color rgb="FF44546A"/>
      </top>
      <bottom style="hair">
        <color rgb="FF44546A"/>
      </bottom>
      <diagonal/>
    </border>
    <border>
      <left style="hair">
        <color rgb="FF44546A"/>
      </left>
      <right style="hair">
        <color rgb="FF44546A"/>
      </right>
      <top style="hair">
        <color rgb="FF44546A"/>
      </top>
      <bottom style="hair">
        <color rgb="FF44546A"/>
      </bottom>
      <diagonal/>
    </border>
    <border>
      <left style="hair">
        <color auto="1"/>
      </left>
      <right/>
      <top style="hair">
        <color rgb="FF44546A"/>
      </top>
      <bottom style="hair">
        <color rgb="FF44546A"/>
      </bottom>
      <diagonal/>
    </border>
    <border>
      <left/>
      <right style="hair">
        <color auto="1"/>
      </right>
      <top style="hair">
        <color theme="3"/>
      </top>
      <bottom style="hair">
        <color theme="3"/>
      </bottom>
      <diagonal/>
    </border>
  </borders>
  <cellStyleXfs count="83">
    <xf numFmtId="0" fontId="0" fillId="0" borderId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>
      <alignment vertical="center"/>
    </xf>
    <xf numFmtId="0" fontId="3" fillId="0" borderId="0"/>
    <xf numFmtId="0" fontId="4" fillId="0" borderId="0"/>
    <xf numFmtId="0" fontId="1" fillId="0" borderId="0"/>
    <xf numFmtId="40" fontId="1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4" fillId="0" borderId="0"/>
    <xf numFmtId="9" fontId="14" fillId="0" borderId="0" applyBorder="0" applyProtection="0"/>
    <xf numFmtId="164" fontId="14" fillId="0" borderId="0" applyBorder="0" applyProtection="0"/>
    <xf numFmtId="43" fontId="1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165" fontId="3" fillId="0" borderId="0" applyFill="0" applyBorder="0" applyAlignment="0" applyProtection="0"/>
    <xf numFmtId="166" fontId="3" fillId="0" borderId="0" applyFill="0" applyBorder="0" applyAlignment="0" applyProtection="0"/>
    <xf numFmtId="9" fontId="3" fillId="0" borderId="0" applyFill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4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8" borderId="0" applyNumberFormat="0" applyBorder="0" applyAlignment="0" applyProtection="0"/>
    <xf numFmtId="0" fontId="24" fillId="5" borderId="0" applyNumberFormat="0" applyBorder="0" applyAlignment="0" applyProtection="0"/>
    <xf numFmtId="0" fontId="24" fillId="9" borderId="0" applyNumberFormat="0" applyBorder="0" applyAlignment="0" applyProtection="0"/>
    <xf numFmtId="0" fontId="24" fillId="8" borderId="0" applyNumberFormat="0" applyBorder="0" applyAlignment="0" applyProtection="0"/>
    <xf numFmtId="0" fontId="24" fillId="10" borderId="0" applyNumberFormat="0" applyBorder="0" applyAlignment="0" applyProtection="0"/>
    <xf numFmtId="0" fontId="24" fillId="9" borderId="0" applyNumberFormat="0" applyBorder="0" applyAlignment="0" applyProtection="0"/>
    <xf numFmtId="0" fontId="25" fillId="11" borderId="0" applyNumberFormat="0" applyBorder="0" applyAlignment="0" applyProtection="0"/>
    <xf numFmtId="0" fontId="25" fillId="5" borderId="0" applyNumberFormat="0" applyBorder="0" applyAlignment="0" applyProtection="0"/>
    <xf numFmtId="0" fontId="25" fillId="9" borderId="0" applyNumberFormat="0" applyBorder="0" applyAlignment="0" applyProtection="0"/>
    <xf numFmtId="0" fontId="25" fillId="8" borderId="0" applyNumberFormat="0" applyBorder="0" applyAlignment="0" applyProtection="0"/>
    <xf numFmtId="0" fontId="25" fillId="11" borderId="0" applyNumberFormat="0" applyBorder="0" applyAlignment="0" applyProtection="0"/>
    <xf numFmtId="0" fontId="25" fillId="5" borderId="0" applyNumberFormat="0" applyBorder="0" applyAlignment="0" applyProtection="0"/>
    <xf numFmtId="0" fontId="26" fillId="12" borderId="0" applyNumberFormat="0" applyBorder="0" applyAlignment="0" applyProtection="0"/>
    <xf numFmtId="0" fontId="27" fillId="13" borderId="23" applyNumberFormat="0" applyAlignment="0" applyProtection="0"/>
    <xf numFmtId="0" fontId="28" fillId="14" borderId="24" applyNumberFormat="0" applyAlignment="0" applyProtection="0"/>
    <xf numFmtId="0" fontId="29" fillId="0" borderId="25" applyNumberFormat="0" applyFill="0" applyAlignment="0" applyProtection="0"/>
    <xf numFmtId="0" fontId="25" fillId="11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1" borderId="0" applyNumberFormat="0" applyBorder="0" applyAlignment="0" applyProtection="0"/>
    <xf numFmtId="0" fontId="25" fillId="18" borderId="0" applyNumberFormat="0" applyBorder="0" applyAlignment="0" applyProtection="0"/>
    <xf numFmtId="0" fontId="30" fillId="9" borderId="23" applyNumberFormat="0" applyAlignment="0" applyProtection="0"/>
    <xf numFmtId="167" fontId="3" fillId="0" borderId="0" applyFont="0" applyFill="0" applyBorder="0" applyAlignment="0" applyProtection="0"/>
    <xf numFmtId="0" fontId="31" fillId="19" borderId="0" applyNumberFormat="0" applyBorder="0" applyAlignment="0" applyProtection="0"/>
    <xf numFmtId="0" fontId="32" fillId="9" borderId="0" applyNumberFormat="0" applyBorder="0" applyAlignment="0" applyProtection="0"/>
    <xf numFmtId="0" fontId="3" fillId="6" borderId="26" applyNumberFormat="0" applyAlignment="0" applyProtection="0"/>
    <xf numFmtId="0" fontId="33" fillId="13" borderId="27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28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29" applyNumberFormat="0" applyFill="0" applyAlignment="0" applyProtection="0"/>
    <xf numFmtId="0" fontId="39" fillId="0" borderId="30" applyNumberFormat="0" applyFill="0" applyAlignment="0" applyProtection="0"/>
    <xf numFmtId="0" fontId="39" fillId="0" borderId="0" applyNumberFormat="0" applyFill="0" applyBorder="0" applyAlignment="0" applyProtection="0"/>
    <xf numFmtId="0" fontId="40" fillId="0" borderId="31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" fillId="0" borderId="0"/>
  </cellStyleXfs>
  <cellXfs count="222">
    <xf numFmtId="0" fontId="0" fillId="0" borderId="0" xfId="0"/>
    <xf numFmtId="0" fontId="12" fillId="0" borderId="0" xfId="0" applyFont="1" applyProtection="1">
      <protection hidden="1"/>
    </xf>
    <xf numFmtId="0" fontId="13" fillId="0" borderId="0" xfId="0" applyFont="1" applyProtection="1">
      <protection hidden="1"/>
    </xf>
    <xf numFmtId="0" fontId="12" fillId="0" borderId="0" xfId="0" applyFont="1" applyFill="1" applyProtection="1">
      <protection hidden="1"/>
    </xf>
    <xf numFmtId="0" fontId="12" fillId="0" borderId="0" xfId="0" applyFont="1" applyFill="1" applyBorder="1" applyAlignment="1" applyProtection="1">
      <protection hidden="1"/>
    </xf>
    <xf numFmtId="0" fontId="12" fillId="0" borderId="0" xfId="0" applyFont="1" applyFill="1" applyBorder="1" applyProtection="1"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6" fillId="0" borderId="0" xfId="0" applyFont="1" applyProtection="1"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5" fillId="2" borderId="0" xfId="0" applyFont="1" applyFill="1" applyBorder="1" applyAlignment="1" applyProtection="1">
      <alignment vertical="center"/>
      <protection hidden="1"/>
    </xf>
    <xf numFmtId="0" fontId="20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15" fillId="0" borderId="0" xfId="11" applyFont="1" applyBorder="1" applyAlignment="1">
      <alignment horizontal="justify" vertical="center" wrapText="1"/>
    </xf>
    <xf numFmtId="0" fontId="16" fillId="0" borderId="0" xfId="11" applyFont="1" applyFill="1" applyBorder="1" applyAlignment="1">
      <alignment horizontal="center" vertical="center" wrapText="1"/>
    </xf>
    <xf numFmtId="0" fontId="14" fillId="0" borderId="0" xfId="11" applyFont="1" applyFill="1" applyBorder="1" applyAlignment="1">
      <alignment vertical="center"/>
    </xf>
    <xf numFmtId="0" fontId="17" fillId="0" borderId="0" xfId="11" applyFont="1" applyFill="1" applyBorder="1" applyAlignment="1">
      <alignment vertical="center"/>
    </xf>
    <xf numFmtId="0" fontId="14" fillId="0" borderId="3" xfId="11" applyFont="1" applyBorder="1" applyAlignment="1">
      <alignment vertical="center"/>
    </xf>
    <xf numFmtId="0" fontId="17" fillId="0" borderId="3" xfId="11" applyFont="1" applyBorder="1" applyAlignment="1">
      <alignment vertical="center"/>
    </xf>
    <xf numFmtId="0" fontId="6" fillId="0" borderId="4" xfId="0" applyFont="1" applyBorder="1" applyProtection="1">
      <protection hidden="1"/>
    </xf>
    <xf numFmtId="0" fontId="6" fillId="0" borderId="0" xfId="0" applyFont="1" applyBorder="1" applyProtection="1">
      <protection hidden="1"/>
    </xf>
    <xf numFmtId="0" fontId="6" fillId="0" borderId="2" xfId="0" applyFont="1" applyBorder="1" applyProtection="1">
      <protection hidden="1"/>
    </xf>
    <xf numFmtId="0" fontId="14" fillId="0" borderId="2" xfId="11" applyFont="1" applyFill="1" applyBorder="1" applyAlignment="1">
      <alignment vertical="center"/>
    </xf>
    <xf numFmtId="0" fontId="15" fillId="0" borderId="0" xfId="11" applyFont="1" applyBorder="1" applyAlignment="1">
      <alignment horizontal="justify" vertical="center" wrapText="1"/>
    </xf>
    <xf numFmtId="0" fontId="5" fillId="0" borderId="0" xfId="0" applyFont="1" applyBorder="1" applyProtection="1">
      <protection hidden="1"/>
    </xf>
    <xf numFmtId="0" fontId="5" fillId="0" borderId="11" xfId="0" applyFont="1" applyBorder="1" applyProtection="1">
      <protection hidden="1"/>
    </xf>
    <xf numFmtId="0" fontId="5" fillId="0" borderId="11" xfId="0" applyFont="1" applyFill="1" applyBorder="1" applyAlignment="1" applyProtection="1">
      <alignment vertical="center"/>
      <protection hidden="1"/>
    </xf>
    <xf numFmtId="10" fontId="5" fillId="2" borderId="11" xfId="10" applyNumberFormat="1" applyFont="1" applyFill="1" applyBorder="1" applyAlignment="1" applyProtection="1">
      <alignment vertical="center"/>
      <protection hidden="1"/>
    </xf>
    <xf numFmtId="0" fontId="6" fillId="0" borderId="9" xfId="0" applyFont="1" applyBorder="1" applyAlignment="1" applyProtection="1">
      <alignment horizontal="center" vertical="center"/>
      <protection hidden="1"/>
    </xf>
    <xf numFmtId="0" fontId="6" fillId="0" borderId="9" xfId="0" applyFont="1" applyBorder="1" applyAlignment="1" applyProtection="1">
      <alignment vertical="center"/>
      <protection hidden="1"/>
    </xf>
    <xf numFmtId="10" fontId="6" fillId="0" borderId="9" xfId="10" applyNumberFormat="1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10" fontId="6" fillId="0" borderId="0" xfId="10" applyNumberFormat="1" applyFont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Border="1" applyAlignment="1" applyProtection="1">
      <alignment vertical="center"/>
      <protection hidden="1"/>
    </xf>
    <xf numFmtId="10" fontId="6" fillId="2" borderId="0" xfId="10" applyNumberFormat="1" applyFont="1" applyFill="1" applyBorder="1" applyAlignment="1" applyProtection="1">
      <alignment vertical="center"/>
      <protection locked="0"/>
    </xf>
    <xf numFmtId="0" fontId="6" fillId="2" borderId="9" xfId="0" applyFont="1" applyFill="1" applyBorder="1" applyAlignment="1" applyProtection="1">
      <alignment horizontal="center" vertical="center"/>
      <protection hidden="1"/>
    </xf>
    <xf numFmtId="0" fontId="6" fillId="2" borderId="9" xfId="0" applyFont="1" applyFill="1" applyBorder="1" applyAlignment="1" applyProtection="1">
      <alignment vertical="center"/>
      <protection hidden="1"/>
    </xf>
    <xf numFmtId="10" fontId="6" fillId="2" borderId="9" xfId="10" applyNumberFormat="1" applyFont="1" applyFill="1" applyBorder="1" applyAlignment="1" applyProtection="1">
      <alignment vertical="center"/>
      <protection locked="0"/>
    </xf>
    <xf numFmtId="0" fontId="6" fillId="0" borderId="10" xfId="0" applyFont="1" applyBorder="1" applyAlignment="1" applyProtection="1">
      <alignment horizontal="center" vertical="center"/>
      <protection hidden="1"/>
    </xf>
    <xf numFmtId="0" fontId="6" fillId="0" borderId="10" xfId="0" applyFont="1" applyBorder="1" applyAlignment="1" applyProtection="1">
      <alignment vertical="center"/>
      <protection hidden="1"/>
    </xf>
    <xf numFmtId="10" fontId="6" fillId="0" borderId="10" xfId="10" applyNumberFormat="1" applyFont="1" applyBorder="1" applyAlignment="1" applyProtection="1">
      <alignment vertical="center"/>
      <protection locked="0"/>
    </xf>
    <xf numFmtId="0" fontId="6" fillId="0" borderId="12" xfId="0" applyFont="1" applyBorder="1" applyAlignment="1" applyProtection="1">
      <alignment horizontal="center" vertical="center"/>
      <protection hidden="1"/>
    </xf>
    <xf numFmtId="0" fontId="6" fillId="0" borderId="12" xfId="0" applyFont="1" applyBorder="1" applyAlignment="1" applyProtection="1">
      <alignment vertical="center"/>
      <protection hidden="1"/>
    </xf>
    <xf numFmtId="10" fontId="6" fillId="0" borderId="12" xfId="10" applyNumberFormat="1" applyFont="1" applyBorder="1" applyAlignment="1" applyProtection="1">
      <alignment vertical="center"/>
      <protection locked="0"/>
    </xf>
    <xf numFmtId="10" fontId="6" fillId="0" borderId="9" xfId="0" applyNumberFormat="1" applyFont="1" applyBorder="1" applyAlignment="1" applyProtection="1">
      <alignment vertical="center"/>
      <protection hidden="1"/>
    </xf>
    <xf numFmtId="0" fontId="6" fillId="2" borderId="12" xfId="0" applyFont="1" applyFill="1" applyBorder="1" applyAlignment="1" applyProtection="1">
      <alignment vertical="center"/>
      <protection hidden="1"/>
    </xf>
    <xf numFmtId="10" fontId="6" fillId="2" borderId="12" xfId="10" applyNumberFormat="1" applyFont="1" applyFill="1" applyBorder="1" applyAlignment="1" applyProtection="1">
      <alignment vertical="center"/>
      <protection locked="0"/>
    </xf>
    <xf numFmtId="0" fontId="10" fillId="0" borderId="13" xfId="0" applyFont="1" applyBorder="1" applyAlignment="1" applyProtection="1">
      <alignment horizontal="center" vertical="center"/>
      <protection hidden="1"/>
    </xf>
    <xf numFmtId="0" fontId="10" fillId="2" borderId="13" xfId="0" applyFont="1" applyFill="1" applyBorder="1" applyAlignment="1" applyProtection="1">
      <alignment vertical="center"/>
      <protection hidden="1"/>
    </xf>
    <xf numFmtId="10" fontId="6" fillId="2" borderId="0" xfId="10" applyNumberFormat="1" applyFont="1" applyFill="1" applyBorder="1" applyAlignment="1" applyProtection="1">
      <alignment vertical="center"/>
      <protection hidden="1"/>
    </xf>
    <xf numFmtId="10" fontId="6" fillId="0" borderId="0" xfId="10" applyNumberFormat="1" applyFont="1" applyBorder="1" applyAlignment="1" applyProtection="1">
      <alignment vertical="center"/>
      <protection hidden="1"/>
    </xf>
    <xf numFmtId="0" fontId="5" fillId="0" borderId="0" xfId="0" applyFont="1" applyFill="1" applyAlignment="1" applyProtection="1">
      <alignment horizontal="left" vertical="center" wrapText="1"/>
      <protection hidden="1"/>
    </xf>
    <xf numFmtId="0" fontId="5" fillId="0" borderId="0" xfId="0" applyFont="1" applyFill="1" applyAlignment="1" applyProtection="1">
      <alignment horizontal="left" vertical="center"/>
      <protection hidden="1"/>
    </xf>
    <xf numFmtId="4" fontId="5" fillId="0" borderId="0" xfId="0" applyNumberFormat="1" applyFont="1" applyFill="1" applyAlignment="1" applyProtection="1">
      <alignment horizontal="left" vertical="center" wrapText="1"/>
      <protection hidden="1"/>
    </xf>
    <xf numFmtId="0" fontId="41" fillId="0" borderId="0" xfId="0" applyFont="1" applyAlignment="1" applyProtection="1">
      <alignment vertical="center" wrapText="1"/>
      <protection hidden="1"/>
    </xf>
    <xf numFmtId="0" fontId="43" fillId="0" borderId="0" xfId="0" applyFont="1" applyFill="1" applyBorder="1" applyAlignment="1" applyProtection="1">
      <alignment vertical="center" wrapText="1"/>
      <protection hidden="1"/>
    </xf>
    <xf numFmtId="0" fontId="41" fillId="0" borderId="0" xfId="0" applyFont="1" applyFill="1" applyBorder="1" applyAlignment="1" applyProtection="1">
      <alignment vertical="center" wrapText="1"/>
      <protection hidden="1"/>
    </xf>
    <xf numFmtId="0" fontId="8" fillId="0" borderId="0" xfId="0" applyFont="1" applyFill="1" applyBorder="1" applyAlignment="1" applyProtection="1">
      <alignment horizontal="right" vertical="center" wrapText="1"/>
      <protection hidden="1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4" fontId="8" fillId="0" borderId="0" xfId="0" applyNumberFormat="1" applyFont="1" applyFill="1" applyBorder="1" applyAlignment="1" applyProtection="1">
      <alignment horizontal="right" vertical="center" wrapText="1"/>
      <protection hidden="1"/>
    </xf>
    <xf numFmtId="4" fontId="6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vertical="center" wrapText="1"/>
      <protection hidden="1"/>
    </xf>
    <xf numFmtId="0" fontId="10" fillId="0" borderId="0" xfId="0" applyFont="1" applyFill="1" applyBorder="1" applyAlignment="1" applyProtection="1">
      <alignment horizontal="left" vertical="center" wrapText="1"/>
      <protection hidden="1"/>
    </xf>
    <xf numFmtId="0" fontId="9" fillId="0" borderId="0" xfId="0" applyFont="1" applyFill="1" applyBorder="1" applyAlignment="1" applyProtection="1">
      <alignment vertical="center" wrapText="1"/>
      <protection hidden="1"/>
    </xf>
    <xf numFmtId="0" fontId="8" fillId="0" borderId="7" xfId="0" applyFont="1" applyFill="1" applyBorder="1" applyAlignment="1" applyProtection="1">
      <alignment horizontal="right" vertical="center" wrapText="1"/>
      <protection hidden="1"/>
    </xf>
    <xf numFmtId="0" fontId="6" fillId="0" borderId="7" xfId="0" applyFont="1" applyFill="1" applyBorder="1" applyAlignment="1" applyProtection="1">
      <alignment horizontal="center" vertical="center" wrapText="1"/>
      <protection locked="0"/>
    </xf>
    <xf numFmtId="4" fontId="8" fillId="0" borderId="7" xfId="0" applyNumberFormat="1" applyFont="1" applyFill="1" applyBorder="1" applyAlignment="1" applyProtection="1">
      <alignment horizontal="right" vertical="center" wrapText="1"/>
      <protection hidden="1"/>
    </xf>
    <xf numFmtId="0" fontId="43" fillId="0" borderId="0" xfId="0" applyFont="1" applyFill="1" applyBorder="1" applyAlignment="1" applyProtection="1">
      <alignment horizontal="left" vertical="center" wrapText="1"/>
      <protection hidden="1"/>
    </xf>
    <xf numFmtId="0" fontId="5" fillId="0" borderId="16" xfId="0" applyNumberFormat="1" applyFont="1" applyFill="1" applyBorder="1" applyAlignment="1" applyProtection="1">
      <alignment horizontal="right" vertical="center" wrapText="1"/>
      <protection hidden="1"/>
    </xf>
    <xf numFmtId="0" fontId="5" fillId="0" borderId="16" xfId="0" applyFont="1" applyFill="1" applyBorder="1" applyAlignment="1" applyProtection="1">
      <alignment horizontal="justify" vertical="center" wrapText="1"/>
      <protection hidden="1"/>
    </xf>
    <xf numFmtId="4" fontId="6" fillId="0" borderId="16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16" xfId="0" applyFont="1" applyFill="1" applyBorder="1" applyAlignment="1" applyProtection="1">
      <alignment horizontal="center" vertical="center" wrapText="1"/>
      <protection hidden="1"/>
    </xf>
    <xf numFmtId="4" fontId="6" fillId="0" borderId="16" xfId="0" applyNumberFormat="1" applyFont="1" applyFill="1" applyBorder="1" applyAlignment="1" applyProtection="1">
      <alignment horizontal="right" vertical="center" wrapText="1"/>
      <protection hidden="1"/>
    </xf>
    <xf numFmtId="0" fontId="6" fillId="0" borderId="42" xfId="0" applyNumberFormat="1" applyFont="1" applyFill="1" applyBorder="1" applyAlignment="1" applyProtection="1">
      <alignment horizontal="right" vertical="center" wrapText="1"/>
      <protection hidden="1"/>
    </xf>
    <xf numFmtId="4" fontId="6" fillId="0" borderId="37" xfId="0" applyNumberFormat="1" applyFont="1" applyFill="1" applyBorder="1" applyAlignment="1" applyProtection="1">
      <alignment horizontal="right" vertical="center" wrapText="1"/>
      <protection hidden="1"/>
    </xf>
    <xf numFmtId="4" fontId="6" fillId="0" borderId="18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5" xfId="0" applyNumberFormat="1" applyFont="1" applyFill="1" applyBorder="1" applyAlignment="1" applyProtection="1">
      <alignment horizontal="right" vertical="center" wrapText="1"/>
      <protection hidden="1"/>
    </xf>
    <xf numFmtId="4" fontId="42" fillId="0" borderId="22" xfId="0" applyNumberFormat="1" applyFont="1" applyFill="1" applyBorder="1" applyAlignment="1" applyProtection="1">
      <alignment horizontal="center" vertical="center" wrapText="1"/>
      <protection hidden="1"/>
    </xf>
    <xf numFmtId="4" fontId="42" fillId="0" borderId="19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9" xfId="0" applyNumberFormat="1" applyFont="1" applyFill="1" applyBorder="1" applyAlignment="1" applyProtection="1">
      <alignment horizontal="right" vertical="center" wrapText="1"/>
      <protection hidden="1"/>
    </xf>
    <xf numFmtId="0" fontId="5" fillId="0" borderId="9" xfId="0" applyFont="1" applyFill="1" applyBorder="1" applyAlignment="1" applyProtection="1">
      <alignment horizontal="justify" vertical="center" wrapText="1"/>
      <protection hidden="1"/>
    </xf>
    <xf numFmtId="4" fontId="6" fillId="0" borderId="9" xfId="0" applyNumberFormat="1" applyFont="1" applyFill="1" applyBorder="1" applyAlignment="1" applyProtection="1">
      <alignment horizontal="center" vertical="center" wrapText="1"/>
      <protection hidden="1"/>
    </xf>
    <xf numFmtId="2" fontId="6" fillId="0" borderId="38" xfId="0" applyNumberFormat="1" applyFont="1" applyFill="1" applyBorder="1" applyAlignment="1" applyProtection="1">
      <alignment horizontal="center" vertical="center" wrapText="1"/>
      <protection hidden="1"/>
    </xf>
    <xf numFmtId="4" fontId="6" fillId="0" borderId="38" xfId="0" applyNumberFormat="1" applyFont="1" applyFill="1" applyBorder="1" applyAlignment="1" applyProtection="1">
      <alignment horizontal="right" vertical="center" wrapText="1"/>
      <protection hidden="1"/>
    </xf>
    <xf numFmtId="4" fontId="6" fillId="0" borderId="20" xfId="0" applyNumberFormat="1" applyFont="1" applyFill="1" applyBorder="1" applyAlignment="1" applyProtection="1">
      <alignment horizontal="right" vertical="center" wrapText="1"/>
      <protection hidden="1"/>
    </xf>
    <xf numFmtId="4" fontId="6" fillId="0" borderId="34" xfId="0" applyNumberFormat="1" applyFont="1" applyFill="1" applyBorder="1" applyAlignment="1" applyProtection="1">
      <alignment horizontal="right" vertical="center" wrapText="1"/>
      <protection hidden="1"/>
    </xf>
    <xf numFmtId="0" fontId="5" fillId="0" borderId="14" xfId="0" applyNumberFormat="1" applyFont="1" applyFill="1" applyBorder="1" applyAlignment="1" applyProtection="1">
      <alignment horizontal="right" vertical="center" wrapText="1"/>
      <protection hidden="1"/>
    </xf>
    <xf numFmtId="0" fontId="5" fillId="0" borderId="14" xfId="0" applyFont="1" applyFill="1" applyBorder="1" applyAlignment="1" applyProtection="1">
      <alignment horizontal="justify" vertical="center" wrapText="1"/>
      <protection hidden="1"/>
    </xf>
    <xf numFmtId="4" fontId="6" fillId="0" borderId="14" xfId="0" applyNumberFormat="1" applyFont="1" applyFill="1" applyBorder="1" applyAlignment="1" applyProtection="1">
      <alignment horizontal="center" vertical="center" wrapText="1"/>
      <protection hidden="1"/>
    </xf>
    <xf numFmtId="2" fontId="6" fillId="0" borderId="39" xfId="0" applyNumberFormat="1" applyFont="1" applyFill="1" applyBorder="1" applyAlignment="1" applyProtection="1">
      <alignment horizontal="center" vertical="center" wrapText="1"/>
      <protection hidden="1"/>
    </xf>
    <xf numFmtId="4" fontId="6" fillId="0" borderId="39" xfId="0" applyNumberFormat="1" applyFont="1" applyFill="1" applyBorder="1" applyAlignment="1" applyProtection="1">
      <alignment horizontal="right" vertical="center" wrapText="1"/>
      <protection hidden="1"/>
    </xf>
    <xf numFmtId="4" fontId="6" fillId="0" borderId="21" xfId="0" applyNumberFormat="1" applyFont="1" applyFill="1" applyBorder="1" applyAlignment="1" applyProtection="1">
      <alignment horizontal="right" vertical="center" wrapText="1"/>
      <protection hidden="1"/>
    </xf>
    <xf numFmtId="4" fontId="6" fillId="0" borderId="35" xfId="0" applyNumberFormat="1" applyFont="1" applyFill="1" applyBorder="1" applyAlignment="1" applyProtection="1">
      <alignment horizontal="right" vertical="center" wrapText="1"/>
      <protection hidden="1"/>
    </xf>
    <xf numFmtId="0" fontId="6" fillId="0" borderId="0" xfId="0" applyFont="1" applyFill="1" applyAlignment="1" applyProtection="1">
      <alignment horizontal="right" vertical="center" wrapText="1"/>
      <protection hidden="1"/>
    </xf>
    <xf numFmtId="0" fontId="6" fillId="0" borderId="0" xfId="0" applyFont="1" applyFill="1" applyAlignment="1" applyProtection="1">
      <alignment horizontal="left" vertical="center" wrapText="1"/>
      <protection hidden="1"/>
    </xf>
    <xf numFmtId="4" fontId="6" fillId="0" borderId="0" xfId="0" applyNumberFormat="1" applyFont="1" applyFill="1" applyAlignment="1" applyProtection="1">
      <alignment horizontal="center" vertical="center" wrapText="1"/>
      <protection hidden="1"/>
    </xf>
    <xf numFmtId="0" fontId="6" fillId="0" borderId="0" xfId="0" applyFont="1" applyFill="1" applyAlignment="1" applyProtection="1">
      <alignment horizontal="center" vertical="center" wrapText="1"/>
      <protection hidden="1"/>
    </xf>
    <xf numFmtId="4" fontId="6" fillId="0" borderId="0" xfId="0" applyNumberFormat="1" applyFont="1" applyFill="1" applyAlignment="1" applyProtection="1">
      <alignment horizontal="right" vertical="center" wrapText="1"/>
      <protection hidden="1"/>
    </xf>
    <xf numFmtId="0" fontId="6" fillId="0" borderId="42" xfId="0" applyFont="1" applyFill="1" applyBorder="1" applyAlignment="1" applyProtection="1">
      <alignment horizontal="justify" vertical="center" wrapText="1"/>
      <protection hidden="1"/>
    </xf>
    <xf numFmtId="4" fontId="6" fillId="0" borderId="42" xfId="0" applyNumberFormat="1" applyFont="1" applyFill="1" applyBorder="1" applyAlignment="1" applyProtection="1">
      <alignment horizontal="center" vertical="center" wrapText="1"/>
      <protection hidden="1"/>
    </xf>
    <xf numFmtId="4" fontId="6" fillId="0" borderId="44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15" xfId="0" applyFont="1" applyFill="1" applyBorder="1" applyAlignment="1" applyProtection="1">
      <alignment horizontal="justify" vertical="center" wrapText="1"/>
      <protection hidden="1"/>
    </xf>
    <xf numFmtId="2" fontId="6" fillId="0" borderId="15" xfId="0" applyNumberFormat="1" applyFont="1" applyFill="1" applyBorder="1" applyAlignment="1" applyProtection="1">
      <alignment horizontal="center" vertical="center" wrapText="1"/>
      <protection hidden="1"/>
    </xf>
    <xf numFmtId="4" fontId="5" fillId="0" borderId="22" xfId="0" applyNumberFormat="1" applyFont="1" applyFill="1" applyBorder="1" applyAlignment="1" applyProtection="1">
      <alignment horizontal="right" vertical="center" wrapText="1"/>
      <protection hidden="1"/>
    </xf>
    <xf numFmtId="4" fontId="5" fillId="0" borderId="19" xfId="0" applyNumberFormat="1" applyFont="1" applyFill="1" applyBorder="1" applyAlignment="1" applyProtection="1">
      <alignment horizontal="right" vertical="center" wrapText="1"/>
      <protection hidden="1"/>
    </xf>
    <xf numFmtId="4" fontId="5" fillId="0" borderId="17" xfId="0" applyNumberFormat="1" applyFont="1" applyFill="1" applyBorder="1" applyAlignment="1" applyProtection="1">
      <alignment horizontal="right" vertical="center" wrapText="1"/>
      <protection hidden="1"/>
    </xf>
    <xf numFmtId="0" fontId="41" fillId="0" borderId="0" xfId="0" applyFont="1" applyFill="1" applyAlignment="1" applyProtection="1">
      <alignment vertical="center" wrapText="1"/>
      <protection hidden="1"/>
    </xf>
    <xf numFmtId="0" fontId="6" fillId="0" borderId="17" xfId="0" applyNumberFormat="1" applyFont="1" applyFill="1" applyBorder="1" applyAlignment="1" applyProtection="1">
      <alignment horizontal="right" vertical="center" wrapText="1"/>
      <protection hidden="1"/>
    </xf>
    <xf numFmtId="4" fontId="5" fillId="0" borderId="40" xfId="0" applyNumberFormat="1" applyFont="1" applyFill="1" applyBorder="1" applyAlignment="1" applyProtection="1">
      <alignment horizontal="right" vertical="center" wrapText="1"/>
      <protection hidden="1"/>
    </xf>
    <xf numFmtId="4" fontId="5" fillId="0" borderId="36" xfId="0" applyNumberFormat="1" applyFont="1" applyFill="1" applyBorder="1" applyAlignment="1" applyProtection="1">
      <alignment horizontal="right" vertical="center" wrapText="1"/>
      <protection hidden="1"/>
    </xf>
    <xf numFmtId="2" fontId="44" fillId="0" borderId="15" xfId="0" applyNumberFormat="1" applyFont="1" applyFill="1" applyBorder="1" applyAlignment="1" applyProtection="1">
      <alignment vertical="center" wrapText="1"/>
      <protection hidden="1"/>
    </xf>
    <xf numFmtId="4" fontId="44" fillId="0" borderId="15" xfId="14" applyNumberFormat="1" applyFont="1" applyBorder="1" applyAlignment="1" applyProtection="1">
      <alignment horizontal="center" vertical="center"/>
      <protection hidden="1"/>
    </xf>
    <xf numFmtId="4" fontId="44" fillId="0" borderId="37" xfId="14" applyNumberFormat="1" applyFont="1" applyFill="1" applyBorder="1" applyAlignment="1" applyProtection="1">
      <alignment horizontal="center" vertical="center"/>
      <protection hidden="1"/>
    </xf>
    <xf numFmtId="2" fontId="45" fillId="0" borderId="15" xfId="0" applyNumberFormat="1" applyFont="1" applyFill="1" applyBorder="1" applyAlignment="1" applyProtection="1">
      <alignment vertical="center" wrapText="1"/>
      <protection hidden="1"/>
    </xf>
    <xf numFmtId="2" fontId="44" fillId="0" borderId="42" xfId="0" applyNumberFormat="1" applyFont="1" applyFill="1" applyBorder="1" applyAlignment="1" applyProtection="1">
      <alignment vertical="center" wrapText="1"/>
      <protection hidden="1"/>
    </xf>
    <xf numFmtId="4" fontId="6" fillId="0" borderId="37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43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42" xfId="0" applyFont="1" applyFill="1" applyBorder="1" applyAlignment="1" applyProtection="1">
      <alignment horizontal="center" vertical="center" wrapText="1"/>
      <protection hidden="1"/>
    </xf>
    <xf numFmtId="4" fontId="44" fillId="0" borderId="42" xfId="14" applyNumberFormat="1" applyFont="1" applyBorder="1" applyAlignment="1" applyProtection="1">
      <alignment horizontal="center" vertical="center"/>
      <protection hidden="1"/>
    </xf>
    <xf numFmtId="0" fontId="6" fillId="0" borderId="15" xfId="0" applyNumberFormat="1" applyFont="1" applyFill="1" applyBorder="1" applyAlignment="1" applyProtection="1">
      <alignment horizontal="right" vertical="center" wrapText="1"/>
      <protection hidden="1"/>
    </xf>
    <xf numFmtId="0" fontId="5" fillId="0" borderId="17" xfId="0" applyNumberFormat="1" applyFont="1" applyFill="1" applyBorder="1" applyAlignment="1" applyProtection="1">
      <alignment horizontal="right" vertical="center" wrapText="1"/>
      <protection hidden="1"/>
    </xf>
    <xf numFmtId="4" fontId="6" fillId="0" borderId="18" xfId="0" applyNumberFormat="1" applyFont="1" applyFill="1" applyBorder="1" applyAlignment="1" applyProtection="1">
      <alignment horizontal="right" vertical="center" wrapText="1"/>
      <protection hidden="1"/>
    </xf>
    <xf numFmtId="4" fontId="46" fillId="0" borderId="14" xfId="0" applyNumberFormat="1" applyFont="1" applyFill="1" applyBorder="1" applyAlignment="1" applyProtection="1">
      <alignment horizontal="center" vertical="center" wrapText="1"/>
      <protection hidden="1"/>
    </xf>
    <xf numFmtId="0" fontId="47" fillId="0" borderId="0" xfId="0" applyFont="1" applyAlignment="1" applyProtection="1">
      <alignment vertical="center" wrapText="1"/>
      <protection hidden="1"/>
    </xf>
    <xf numFmtId="0" fontId="5" fillId="0" borderId="10" xfId="0" applyNumberFormat="1" applyFont="1" applyFill="1" applyBorder="1" applyAlignment="1" applyProtection="1">
      <alignment horizontal="right" vertical="center" wrapText="1"/>
      <protection hidden="1"/>
    </xf>
    <xf numFmtId="0" fontId="5" fillId="0" borderId="10" xfId="0" applyFont="1" applyFill="1" applyBorder="1" applyAlignment="1" applyProtection="1">
      <alignment horizontal="justify" vertical="center" wrapText="1"/>
      <protection hidden="1"/>
    </xf>
    <xf numFmtId="4" fontId="6" fillId="0" borderId="10" xfId="0" applyNumberFormat="1" applyFont="1" applyFill="1" applyBorder="1" applyAlignment="1" applyProtection="1">
      <alignment horizontal="center" vertical="center" wrapText="1"/>
      <protection hidden="1"/>
    </xf>
    <xf numFmtId="2" fontId="6" fillId="0" borderId="47" xfId="0" applyNumberFormat="1" applyFont="1" applyFill="1" applyBorder="1" applyAlignment="1" applyProtection="1">
      <alignment horizontal="center" vertical="center" wrapText="1"/>
      <protection hidden="1"/>
    </xf>
    <xf numFmtId="4" fontId="6" fillId="0" borderId="47" xfId="0" applyNumberFormat="1" applyFont="1" applyFill="1" applyBorder="1" applyAlignment="1" applyProtection="1">
      <alignment horizontal="right" vertical="center" wrapText="1"/>
      <protection hidden="1"/>
    </xf>
    <xf numFmtId="4" fontId="6" fillId="0" borderId="10" xfId="0" applyNumberFormat="1" applyFont="1" applyFill="1" applyBorder="1" applyAlignment="1" applyProtection="1">
      <alignment horizontal="right" vertical="center" wrapText="1"/>
      <protection hidden="1"/>
    </xf>
    <xf numFmtId="0" fontId="6" fillId="0" borderId="10" xfId="0" applyFont="1" applyFill="1" applyBorder="1" applyAlignment="1" applyProtection="1">
      <alignment horizontal="justify" vertical="center" wrapText="1"/>
      <protection hidden="1"/>
    </xf>
    <xf numFmtId="0" fontId="6" fillId="0" borderId="10" xfId="0" applyNumberFormat="1" applyFont="1" applyFill="1" applyBorder="1" applyAlignment="1" applyProtection="1">
      <alignment horizontal="right" vertical="center" wrapText="1"/>
      <protection hidden="1"/>
    </xf>
    <xf numFmtId="168" fontId="6" fillId="2" borderId="18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5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15" xfId="0" applyFont="1" applyFill="1" applyBorder="1" applyAlignment="1" applyProtection="1">
      <alignment horizontal="center" vertical="center" wrapText="1"/>
      <protection hidden="1"/>
    </xf>
    <xf numFmtId="2" fontId="6" fillId="0" borderId="42" xfId="0" applyNumberFormat="1" applyFont="1" applyFill="1" applyBorder="1" applyAlignment="1" applyProtection="1">
      <alignment horizontal="center" vertical="center" wrapText="1"/>
      <protection hidden="1"/>
    </xf>
    <xf numFmtId="4" fontId="6" fillId="0" borderId="44" xfId="0" applyNumberFormat="1" applyFont="1" applyFill="1" applyBorder="1" applyAlignment="1" applyProtection="1">
      <alignment horizontal="right" vertical="center" wrapText="1"/>
      <protection hidden="1"/>
    </xf>
    <xf numFmtId="4" fontId="6" fillId="0" borderId="43" xfId="0" applyNumberFormat="1" applyFont="1" applyFill="1" applyBorder="1" applyAlignment="1" applyProtection="1">
      <alignment horizontal="right" vertical="center" wrapText="1"/>
      <protection hidden="1"/>
    </xf>
    <xf numFmtId="4" fontId="44" fillId="0" borderId="43" xfId="14" applyNumberFormat="1" applyFont="1" applyFill="1" applyBorder="1" applyAlignment="1" applyProtection="1">
      <alignment horizontal="center" vertical="center"/>
      <protection hidden="1"/>
    </xf>
    <xf numFmtId="2" fontId="45" fillId="0" borderId="42" xfId="0" applyNumberFormat="1" applyFont="1" applyFill="1" applyBorder="1" applyAlignment="1" applyProtection="1">
      <alignment vertical="center" wrapText="1"/>
      <protection hidden="1"/>
    </xf>
    <xf numFmtId="0" fontId="5" fillId="0" borderId="15" xfId="0" applyNumberFormat="1" applyFont="1" applyFill="1" applyBorder="1" applyAlignment="1" applyProtection="1">
      <alignment horizontal="right" vertical="center" wrapText="1"/>
      <protection hidden="1"/>
    </xf>
    <xf numFmtId="0" fontId="5" fillId="0" borderId="15" xfId="0" applyFont="1" applyFill="1" applyBorder="1" applyAlignment="1" applyProtection="1">
      <alignment horizontal="justify" vertical="center" wrapText="1"/>
      <protection hidden="1"/>
    </xf>
    <xf numFmtId="3" fontId="6" fillId="0" borderId="15" xfId="0" applyNumberFormat="1" applyFont="1" applyFill="1" applyBorder="1" applyAlignment="1" applyProtection="1">
      <alignment horizontal="center" vertical="center" wrapText="1"/>
      <protection hidden="1"/>
    </xf>
    <xf numFmtId="2" fontId="6" fillId="0" borderId="37" xfId="0" applyNumberFormat="1" applyFont="1" applyFill="1" applyBorder="1" applyAlignment="1" applyProtection="1">
      <alignment horizontal="center" vertical="center" wrapText="1"/>
      <protection hidden="1"/>
    </xf>
    <xf numFmtId="4" fontId="44" fillId="0" borderId="49" xfId="0" applyNumberFormat="1" applyFont="1" applyBorder="1" applyAlignment="1" applyProtection="1">
      <alignment horizontal="right" vertical="center"/>
      <protection hidden="1"/>
    </xf>
    <xf numFmtId="0" fontId="6" fillId="2" borderId="15" xfId="0" applyFont="1" applyFill="1" applyBorder="1" applyAlignment="1" applyProtection="1">
      <alignment horizontal="justify" vertical="center" wrapText="1"/>
      <protection hidden="1"/>
    </xf>
    <xf numFmtId="3" fontId="6" fillId="2" borderId="15" xfId="0" applyNumberFormat="1" applyFont="1" applyFill="1" applyBorder="1" applyAlignment="1" applyProtection="1">
      <alignment horizontal="center" vertical="center" wrapText="1"/>
      <protection hidden="1"/>
    </xf>
    <xf numFmtId="4" fontId="44" fillId="2" borderId="37" xfId="14" applyNumberFormat="1" applyFont="1" applyFill="1" applyBorder="1" applyAlignment="1" applyProtection="1">
      <alignment horizontal="center" vertical="center"/>
      <protection hidden="1"/>
    </xf>
    <xf numFmtId="4" fontId="6" fillId="2" borderId="37" xfId="0" applyNumberFormat="1" applyFont="1" applyFill="1" applyBorder="1" applyAlignment="1" applyProtection="1">
      <alignment horizontal="right" vertical="center" wrapText="1"/>
      <protection locked="0"/>
    </xf>
    <xf numFmtId="4" fontId="6" fillId="2" borderId="18" xfId="0" applyNumberFormat="1" applyFont="1" applyFill="1" applyBorder="1" applyAlignment="1" applyProtection="1">
      <alignment horizontal="right" vertical="center" wrapText="1"/>
      <protection locked="0"/>
    </xf>
    <xf numFmtId="4" fontId="44" fillId="2" borderId="49" xfId="0" applyNumberFormat="1" applyFont="1" applyFill="1" applyBorder="1" applyAlignment="1" applyProtection="1">
      <alignment horizontal="right" vertical="center"/>
      <protection hidden="1"/>
    </xf>
    <xf numFmtId="0" fontId="41" fillId="2" borderId="0" xfId="0" applyFont="1" applyFill="1" applyAlignment="1" applyProtection="1">
      <alignment vertical="center" wrapText="1"/>
      <protection hidden="1"/>
    </xf>
    <xf numFmtId="4" fontId="12" fillId="0" borderId="37" xfId="0" applyNumberFormat="1" applyFont="1" applyFill="1" applyBorder="1" applyAlignment="1" applyProtection="1">
      <alignment horizontal="right" vertical="center" wrapText="1"/>
      <protection locked="0"/>
    </xf>
    <xf numFmtId="4" fontId="12" fillId="0" borderId="18" xfId="0" applyNumberFormat="1" applyFont="1" applyFill="1" applyBorder="1" applyAlignment="1" applyProtection="1">
      <alignment horizontal="right" vertical="center" wrapText="1"/>
      <protection locked="0"/>
    </xf>
    <xf numFmtId="0" fontId="47" fillId="0" borderId="0" xfId="0" applyFont="1" applyFill="1" applyAlignment="1" applyProtection="1">
      <alignment vertical="center" wrapText="1"/>
      <protection hidden="1"/>
    </xf>
    <xf numFmtId="0" fontId="49" fillId="0" borderId="48" xfId="0" applyFont="1" applyBorder="1" applyAlignment="1" applyProtection="1">
      <alignment horizontal="justify" vertical="center" wrapText="1"/>
      <protection hidden="1"/>
    </xf>
    <xf numFmtId="3" fontId="49" fillId="0" borderId="48" xfId="0" applyNumberFormat="1" applyFont="1" applyBorder="1" applyAlignment="1" applyProtection="1">
      <alignment horizontal="center" vertical="center" wrapText="1"/>
      <protection hidden="1"/>
    </xf>
    <xf numFmtId="4" fontId="49" fillId="0" borderId="50" xfId="14" applyNumberFormat="1" applyFont="1" applyBorder="1" applyAlignment="1" applyProtection="1">
      <alignment horizontal="center" vertical="center"/>
      <protection hidden="1"/>
    </xf>
    <xf numFmtId="4" fontId="49" fillId="0" borderId="50" xfId="0" applyNumberFormat="1" applyFont="1" applyBorder="1" applyAlignment="1" applyProtection="1">
      <alignment horizontal="right" vertical="center" wrapText="1"/>
      <protection locked="0"/>
    </xf>
    <xf numFmtId="4" fontId="49" fillId="0" borderId="52" xfId="0" applyNumberFormat="1" applyFont="1" applyBorder="1" applyAlignment="1" applyProtection="1">
      <alignment horizontal="right" vertical="center"/>
      <protection hidden="1"/>
    </xf>
    <xf numFmtId="0" fontId="50" fillId="0" borderId="0" xfId="0" applyFont="1" applyAlignment="1" applyProtection="1">
      <alignment vertical="center" wrapText="1"/>
      <protection hidden="1"/>
    </xf>
    <xf numFmtId="170" fontId="6" fillId="0" borderId="15" xfId="0" applyNumberFormat="1" applyFont="1" applyFill="1" applyBorder="1" applyAlignment="1" applyProtection="1">
      <alignment horizontal="center" vertical="center" wrapText="1"/>
      <protection hidden="1"/>
    </xf>
    <xf numFmtId="171" fontId="6" fillId="0" borderId="15" xfId="0" applyNumberFormat="1" applyFont="1" applyFill="1" applyBorder="1" applyAlignment="1" applyProtection="1">
      <alignment horizontal="right" vertical="center" wrapText="1"/>
      <protection hidden="1"/>
    </xf>
    <xf numFmtId="171" fontId="6" fillId="0" borderId="37" xfId="0" applyNumberFormat="1" applyFont="1" applyFill="1" applyBorder="1" applyAlignment="1" applyProtection="1">
      <alignment horizontal="center" vertical="center" wrapText="1"/>
      <protection hidden="1"/>
    </xf>
    <xf numFmtId="4" fontId="6" fillId="0" borderId="32" xfId="0" applyNumberFormat="1" applyFont="1" applyFill="1" applyBorder="1" applyAlignment="1" applyProtection="1">
      <alignment horizontal="right" vertical="center" wrapText="1"/>
      <protection hidden="1"/>
    </xf>
    <xf numFmtId="0" fontId="6" fillId="0" borderId="37" xfId="0" applyFont="1" applyFill="1" applyBorder="1" applyAlignment="1" applyProtection="1">
      <alignment horizontal="center" vertical="center" wrapText="1"/>
      <protection hidden="1"/>
    </xf>
    <xf numFmtId="0" fontId="5" fillId="0" borderId="7" xfId="0" applyFont="1" applyFill="1" applyBorder="1" applyAlignment="1" applyProtection="1">
      <alignment horizontal="right" vertical="center" wrapText="1"/>
      <protection hidden="1"/>
    </xf>
    <xf numFmtId="0" fontId="5" fillId="0" borderId="11" xfId="0" applyFont="1" applyFill="1" applyBorder="1" applyAlignment="1" applyProtection="1">
      <alignment horizontal="right" vertical="center" wrapText="1"/>
      <protection hidden="1"/>
    </xf>
    <xf numFmtId="0" fontId="5" fillId="0" borderId="45" xfId="0" applyFont="1" applyFill="1" applyBorder="1" applyAlignment="1" applyProtection="1">
      <alignment horizontal="right" vertical="center" wrapText="1"/>
      <protection hidden="1"/>
    </xf>
    <xf numFmtId="0" fontId="5" fillId="0" borderId="46" xfId="0" applyFont="1" applyFill="1" applyBorder="1" applyAlignment="1" applyProtection="1">
      <alignment horizontal="right" vertical="center" wrapText="1"/>
      <protection hidden="1"/>
    </xf>
    <xf numFmtId="0" fontId="5" fillId="0" borderId="7" xfId="0" applyFont="1" applyFill="1" applyBorder="1" applyAlignment="1" applyProtection="1">
      <alignment horizontal="right" vertical="center" wrapText="1"/>
      <protection hidden="1"/>
    </xf>
    <xf numFmtId="0" fontId="5" fillId="0" borderId="40" xfId="0" applyFont="1" applyFill="1" applyBorder="1" applyAlignment="1" applyProtection="1">
      <alignment horizontal="right" vertical="center" wrapText="1"/>
      <protection hidden="1"/>
    </xf>
    <xf numFmtId="0" fontId="5" fillId="0" borderId="11" xfId="0" applyFont="1" applyFill="1" applyBorder="1" applyAlignment="1" applyProtection="1">
      <alignment horizontal="right" vertical="center" wrapText="1"/>
      <protection hidden="1"/>
    </xf>
    <xf numFmtId="0" fontId="5" fillId="0" borderId="41" xfId="0" applyFont="1" applyFill="1" applyBorder="1" applyAlignment="1" applyProtection="1">
      <alignment horizontal="right" vertical="center" wrapText="1"/>
      <protection hidden="1"/>
    </xf>
    <xf numFmtId="4" fontId="42" fillId="0" borderId="32" xfId="0" applyNumberFormat="1" applyFont="1" applyFill="1" applyBorder="1" applyAlignment="1" applyProtection="1">
      <alignment horizontal="center" vertical="center" wrapText="1"/>
      <protection hidden="1"/>
    </xf>
    <xf numFmtId="4" fontId="42" fillId="0" borderId="33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17" xfId="0" applyFont="1" applyFill="1" applyBorder="1" applyAlignment="1" applyProtection="1">
      <alignment horizontal="right" vertical="center" wrapText="1"/>
      <protection hidden="1"/>
    </xf>
    <xf numFmtId="0" fontId="5" fillId="0" borderId="22" xfId="0" applyFont="1" applyFill="1" applyBorder="1" applyAlignment="1" applyProtection="1">
      <alignment horizontal="right" vertical="center" wrapText="1"/>
      <protection hidden="1"/>
    </xf>
    <xf numFmtId="0" fontId="7" fillId="0" borderId="0" xfId="0" applyFont="1" applyFill="1" applyAlignment="1" applyProtection="1">
      <alignment horizontal="center" vertical="center" wrapText="1"/>
      <protection hidden="1"/>
    </xf>
    <xf numFmtId="0" fontId="42" fillId="0" borderId="15" xfId="0" applyFont="1" applyFill="1" applyBorder="1" applyAlignment="1" applyProtection="1">
      <alignment horizontal="center" vertical="center" wrapText="1"/>
      <protection hidden="1"/>
    </xf>
    <xf numFmtId="0" fontId="42" fillId="0" borderId="17" xfId="0" applyFont="1" applyFill="1" applyBorder="1" applyAlignment="1" applyProtection="1">
      <alignment horizontal="center" vertical="center" wrapText="1"/>
      <protection hidden="1"/>
    </xf>
    <xf numFmtId="0" fontId="42" fillId="0" borderId="37" xfId="0" applyFont="1" applyFill="1" applyBorder="1" applyAlignment="1" applyProtection="1">
      <alignment horizontal="center" vertical="center" wrapText="1"/>
      <protection hidden="1"/>
    </xf>
    <xf numFmtId="0" fontId="42" fillId="0" borderId="22" xfId="0" applyFont="1" applyFill="1" applyBorder="1" applyAlignment="1" applyProtection="1">
      <alignment horizontal="center" vertical="center" wrapText="1"/>
      <protection hidden="1"/>
    </xf>
    <xf numFmtId="0" fontId="5" fillId="0" borderId="6" xfId="0" applyFont="1" applyFill="1" applyBorder="1" applyAlignment="1" applyProtection="1">
      <alignment horizontal="center" vertical="center" wrapText="1"/>
      <protection hidden="1"/>
    </xf>
    <xf numFmtId="4" fontId="42" fillId="0" borderId="15" xfId="0" applyNumberFormat="1" applyFont="1" applyFill="1" applyBorder="1" applyAlignment="1" applyProtection="1">
      <alignment horizontal="center" vertical="center" wrapText="1"/>
      <protection hidden="1"/>
    </xf>
    <xf numFmtId="4" fontId="42" fillId="0" borderId="17" xfId="0" applyNumberFormat="1" applyFont="1" applyFill="1" applyBorder="1" applyAlignment="1" applyProtection="1">
      <alignment horizontal="center" vertical="center" wrapText="1"/>
      <protection hidden="1"/>
    </xf>
    <xf numFmtId="4" fontId="42" fillId="0" borderId="37" xfId="0" applyNumberFormat="1" applyFont="1" applyFill="1" applyBorder="1" applyAlignment="1" applyProtection="1">
      <alignment horizontal="center" vertical="center" wrapText="1"/>
      <protection hidden="1"/>
    </xf>
    <xf numFmtId="4" fontId="42" fillId="0" borderId="18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Fill="1" applyBorder="1" applyAlignment="1" applyProtection="1">
      <alignment horizontal="left" vertical="center" wrapText="1"/>
      <protection hidden="1"/>
    </xf>
    <xf numFmtId="4" fontId="8" fillId="0" borderId="1" xfId="0" applyNumberFormat="1" applyFont="1" applyFill="1" applyBorder="1" applyAlignment="1" applyProtection="1">
      <alignment horizontal="right" vertical="center" wrapText="1"/>
      <protection hidden="1"/>
    </xf>
    <xf numFmtId="4" fontId="42" fillId="0" borderId="1" xfId="0" applyNumberFormat="1" applyFont="1" applyFill="1" applyBorder="1" applyAlignment="1" applyProtection="1">
      <alignment horizontal="right" vertical="center" wrapText="1"/>
      <protection hidden="1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0" fontId="6" fillId="0" borderId="7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Alignment="1" applyProtection="1">
      <alignment horizontal="left" wrapText="1"/>
      <protection hidden="1"/>
    </xf>
    <xf numFmtId="0" fontId="21" fillId="0" borderId="0" xfId="0" applyFont="1" applyBorder="1" applyAlignment="1" applyProtection="1">
      <alignment horizontal="center" vertical="center"/>
      <protection hidden="1"/>
    </xf>
    <xf numFmtId="0" fontId="16" fillId="3" borderId="5" xfId="11" applyFont="1" applyFill="1" applyBorder="1" applyAlignment="1">
      <alignment horizontal="center" vertical="center"/>
    </xf>
    <xf numFmtId="0" fontId="15" fillId="0" borderId="0" xfId="11" applyFont="1" applyBorder="1" applyAlignment="1">
      <alignment horizontal="justify" vertical="center"/>
    </xf>
    <xf numFmtId="0" fontId="15" fillId="0" borderId="4" xfId="11" applyFont="1" applyBorder="1" applyAlignment="1">
      <alignment horizontal="justify" vertical="center" wrapText="1"/>
    </xf>
    <xf numFmtId="0" fontId="15" fillId="0" borderId="0" xfId="11" applyFont="1" applyBorder="1" applyAlignment="1">
      <alignment horizontal="justify" vertical="center" wrapText="1"/>
    </xf>
    <xf numFmtId="0" fontId="15" fillId="0" borderId="5" xfId="11" applyFont="1" applyBorder="1" applyAlignment="1">
      <alignment horizontal="justify" vertical="center" wrapText="1"/>
    </xf>
    <xf numFmtId="0" fontId="6" fillId="2" borderId="9" xfId="0" applyFont="1" applyFill="1" applyBorder="1" applyAlignment="1" applyProtection="1">
      <alignment horizontal="center" vertical="center"/>
      <protection hidden="1"/>
    </xf>
    <xf numFmtId="0" fontId="6" fillId="0" borderId="8" xfId="0" applyFont="1" applyBorder="1" applyAlignment="1" applyProtection="1">
      <alignment horizontal="center" vertical="center"/>
      <protection hidden="1"/>
    </xf>
    <xf numFmtId="0" fontId="6" fillId="2" borderId="11" xfId="0" applyFont="1" applyFill="1" applyBorder="1" applyAlignment="1" applyProtection="1">
      <alignment horizontal="center" vertical="center"/>
      <protection hidden="1"/>
    </xf>
    <xf numFmtId="1" fontId="6" fillId="2" borderId="15" xfId="0" applyNumberFormat="1" applyFont="1" applyFill="1" applyBorder="1" applyAlignment="1" applyProtection="1">
      <alignment horizontal="left" vertical="center" wrapText="1"/>
      <protection hidden="1"/>
    </xf>
    <xf numFmtId="4" fontId="6" fillId="2" borderId="15" xfId="0" applyNumberFormat="1" applyFont="1" applyFill="1" applyBorder="1" applyAlignment="1" applyProtection="1">
      <alignment horizontal="center" vertical="center" wrapText="1"/>
      <protection hidden="1"/>
    </xf>
    <xf numFmtId="4" fontId="44" fillId="0" borderId="53" xfId="0" applyNumberFormat="1" applyFont="1" applyFill="1" applyBorder="1" applyAlignment="1" applyProtection="1">
      <alignment horizontal="right" vertical="center" wrapText="1"/>
      <protection locked="0"/>
    </xf>
    <xf numFmtId="4" fontId="44" fillId="0" borderId="49" xfId="0" applyNumberFormat="1" applyFont="1" applyFill="1" applyBorder="1" applyAlignment="1" applyProtection="1">
      <alignment horizontal="right" vertical="center" wrapText="1"/>
      <protection locked="0"/>
    </xf>
    <xf numFmtId="4" fontId="41" fillId="2" borderId="0" xfId="0" applyNumberFormat="1" applyFont="1" applyFill="1" applyAlignment="1" applyProtection="1">
      <alignment vertical="center" wrapText="1"/>
      <protection hidden="1"/>
    </xf>
    <xf numFmtId="0" fontId="47" fillId="2" borderId="0" xfId="0" applyFont="1" applyFill="1" applyAlignment="1" applyProtection="1">
      <alignment vertical="center" wrapText="1"/>
      <protection hidden="1"/>
    </xf>
    <xf numFmtId="10" fontId="9" fillId="0" borderId="1" xfId="0" applyNumberFormat="1" applyFont="1" applyFill="1" applyBorder="1" applyAlignment="1" applyProtection="1">
      <alignment horizontal="right" vertical="center" wrapText="1"/>
      <protection hidden="1"/>
    </xf>
    <xf numFmtId="4" fontId="5" fillId="0" borderId="1" xfId="0" applyNumberFormat="1" applyFont="1" applyFill="1" applyBorder="1" applyAlignment="1" applyProtection="1">
      <alignment horizontal="right" vertical="center" wrapText="1"/>
      <protection hidden="1"/>
    </xf>
    <xf numFmtId="1" fontId="6" fillId="0" borderId="15" xfId="0" applyNumberFormat="1" applyFont="1" applyFill="1" applyBorder="1" applyAlignment="1" applyProtection="1">
      <alignment horizontal="left" vertical="center" wrapText="1"/>
      <protection hidden="1"/>
    </xf>
    <xf numFmtId="1" fontId="6" fillId="2" borderId="15" xfId="0" applyNumberFormat="1" applyFont="1" applyFill="1" applyBorder="1" applyAlignment="1" applyProtection="1">
      <alignment horizontal="right" vertical="center" wrapText="1"/>
      <protection hidden="1"/>
    </xf>
    <xf numFmtId="0" fontId="6" fillId="0" borderId="0" xfId="0" applyFont="1" applyFill="1" applyBorder="1" applyAlignment="1" applyProtection="1">
      <alignment vertical="center" wrapText="1"/>
      <protection hidden="1"/>
    </xf>
    <xf numFmtId="1" fontId="6" fillId="2" borderId="15" xfId="0" applyNumberFormat="1" applyFont="1" applyFill="1" applyBorder="1" applyAlignment="1" applyProtection="1">
      <alignment horizontal="center" vertical="center" wrapText="1"/>
      <protection hidden="1"/>
    </xf>
    <xf numFmtId="0" fontId="6" fillId="2" borderId="15" xfId="0" applyFont="1" applyFill="1" applyBorder="1" applyAlignment="1" applyProtection="1">
      <alignment horizontal="center" vertical="center" wrapText="1"/>
      <protection hidden="1"/>
    </xf>
    <xf numFmtId="168" fontId="6" fillId="2" borderId="15" xfId="0" applyNumberFormat="1" applyFont="1" applyFill="1" applyBorder="1" applyAlignment="1" applyProtection="1">
      <alignment horizontal="right" vertical="center" wrapText="1"/>
      <protection hidden="1"/>
    </xf>
    <xf numFmtId="4" fontId="6" fillId="2" borderId="15" xfId="0" applyNumberFormat="1" applyFont="1" applyFill="1" applyBorder="1" applyAlignment="1" applyProtection="1">
      <alignment vertical="center" wrapText="1"/>
      <protection hidden="1"/>
    </xf>
    <xf numFmtId="4" fontId="49" fillId="0" borderId="51" xfId="0" applyNumberFormat="1" applyFont="1" applyBorder="1" applyAlignment="1" applyProtection="1">
      <alignment horizontal="right" vertical="center" wrapText="1"/>
      <protection hidden="1"/>
    </xf>
    <xf numFmtId="0" fontId="0" fillId="0" borderId="0" xfId="0" applyProtection="1">
      <protection hidden="1"/>
    </xf>
    <xf numFmtId="2" fontId="6" fillId="0" borderId="15" xfId="0" applyNumberFormat="1" applyFont="1" applyFill="1" applyBorder="1" applyAlignment="1" applyProtection="1">
      <alignment horizontal="center" vertical="center"/>
      <protection hidden="1"/>
    </xf>
  </cellXfs>
  <cellStyles count="83">
    <cellStyle name="20% - Ênfase1 2" xfId="32"/>
    <cellStyle name="20% - Ênfase2 2" xfId="33"/>
    <cellStyle name="20% - Ênfase3 2" xfId="34"/>
    <cellStyle name="20% - Ênfase4 2" xfId="35"/>
    <cellStyle name="20% - Ênfase5 2" xfId="36"/>
    <cellStyle name="20% - Ênfase6 2" xfId="37"/>
    <cellStyle name="40% - Ênfase1 2" xfId="38"/>
    <cellStyle name="40% - Ênfase2 2" xfId="39"/>
    <cellStyle name="40% - Ênfase3 2" xfId="40"/>
    <cellStyle name="40% - Ênfase4 2" xfId="41"/>
    <cellStyle name="40% - Ênfase5 2" xfId="42"/>
    <cellStyle name="40% - Ênfase6 2" xfId="43"/>
    <cellStyle name="60% - Ênfase1 2" xfId="44"/>
    <cellStyle name="60% - Ênfase2 2" xfId="45"/>
    <cellStyle name="60% - Ênfase3 2" xfId="46"/>
    <cellStyle name="60% - Ênfase4 2" xfId="47"/>
    <cellStyle name="60% - Ênfase5 2" xfId="48"/>
    <cellStyle name="60% - Ênfase6 2" xfId="49"/>
    <cellStyle name="Bom 2" xfId="50"/>
    <cellStyle name="Cálculo 2" xfId="51"/>
    <cellStyle name="Célula de Verificação 2" xfId="52"/>
    <cellStyle name="Célula Vinculada 2" xfId="53"/>
    <cellStyle name="Comma 2" xfId="29"/>
    <cellStyle name="Currency 2" xfId="30"/>
    <cellStyle name="Ênfase1 2" xfId="54"/>
    <cellStyle name="Ênfase2 2" xfId="55"/>
    <cellStyle name="Ênfase3 2" xfId="56"/>
    <cellStyle name="Ênfase4 2" xfId="57"/>
    <cellStyle name="Ênfase5 2" xfId="58"/>
    <cellStyle name="Ênfase6 2" xfId="59"/>
    <cellStyle name="Entrada 2" xfId="60"/>
    <cellStyle name="Euro" xfId="61"/>
    <cellStyle name="Hiperlink Visitado" xfId="15" builtinId="9" hidden="1"/>
    <cellStyle name="Hiperlink Visitado" xfId="16" builtinId="9" hidden="1"/>
    <cellStyle name="Hiperlink Visitado" xfId="17" builtinId="9" hidden="1"/>
    <cellStyle name="Hiperlink Visitado" xfId="18" builtinId="9" hidden="1"/>
    <cellStyle name="Hiperlink Visitado" xfId="19" builtinId="9" hidden="1"/>
    <cellStyle name="Hiperlink Visitado" xfId="20" builtinId="9" hidden="1"/>
    <cellStyle name="Hiperlink Visitado" xfId="21" builtinId="9" hidden="1"/>
    <cellStyle name="Hiperlink Visitado" xfId="22" builtinId="9" hidden="1"/>
    <cellStyle name="Hiperlink Visitado" xfId="23" builtinId="9" hidden="1"/>
    <cellStyle name="Hiperlink Visitado" xfId="24" builtinId="9" hidden="1"/>
    <cellStyle name="Hiperlink Visitado" xfId="25" builtinId="9" hidden="1"/>
    <cellStyle name="Hiperlink Visitado" xfId="26" builtinId="9" hidden="1"/>
    <cellStyle name="Hiperlink Visitado" xfId="27" builtinId="9" hidden="1"/>
    <cellStyle name="Hiperlink Visitado" xfId="28" builtinId="9" hidden="1"/>
    <cellStyle name="Hiperlink Visitado" xfId="74" builtinId="9" hidden="1"/>
    <cellStyle name="Hiperlink Visitado" xfId="75" builtinId="9" hidden="1"/>
    <cellStyle name="Hiperlink Visitado" xfId="76" builtinId="9" hidden="1"/>
    <cellStyle name="Hiperlink Visitado" xfId="77" builtinId="9" hidden="1"/>
    <cellStyle name="Hiperlink Visitado" xfId="78" builtinId="9" hidden="1"/>
    <cellStyle name="Hiperlink Visitado" xfId="79" builtinId="9" hidden="1"/>
    <cellStyle name="Hiperlink Visitado" xfId="80" builtinId="9" hidden="1"/>
    <cellStyle name="Hiperlink Visitado" xfId="81" builtinId="9" hidden="1"/>
    <cellStyle name="Incorreto 2" xfId="62"/>
    <cellStyle name="Moeda 2" xfId="1"/>
    <cellStyle name="Moeda 3" xfId="2"/>
    <cellStyle name="Neutra 2" xfId="63"/>
    <cellStyle name="Normal" xfId="0" builtinId="0"/>
    <cellStyle name="Normal 2" xfId="3"/>
    <cellStyle name="Normal 2 2" xfId="4"/>
    <cellStyle name="Normal 3" xfId="5"/>
    <cellStyle name="Normal 3 2" xfId="11"/>
    <cellStyle name="Normal 4" xfId="82"/>
    <cellStyle name="Normal 5 2" xfId="6"/>
    <cellStyle name="Nota 2" xfId="64"/>
    <cellStyle name="Percent 2" xfId="31"/>
    <cellStyle name="Porcentagem" xfId="10" builtinId="5"/>
    <cellStyle name="Porcentagem 2" xfId="12"/>
    <cellStyle name="Saída 2" xfId="65"/>
    <cellStyle name="TableStyleLight1" xfId="13"/>
    <cellStyle name="Texto de Aviso 2" xfId="66"/>
    <cellStyle name="Texto Explicativo 2" xfId="67"/>
    <cellStyle name="Título 1 1" xfId="68"/>
    <cellStyle name="Título 1 2" xfId="69"/>
    <cellStyle name="Título 2 2" xfId="70"/>
    <cellStyle name="Título 3 2" xfId="71"/>
    <cellStyle name="Título 4 2" xfId="72"/>
    <cellStyle name="Total 2" xfId="73"/>
    <cellStyle name="Vírgula" xfId="14" builtinId="3"/>
    <cellStyle name="Vírgula 2" xfId="7"/>
    <cellStyle name="Vírgula 3" xfId="8"/>
    <cellStyle name="Vírgula 4" xfId="9"/>
  </cellStyles>
  <dxfs count="327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AC09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AC090"/>
        </patternFill>
      </fill>
    </dxf>
    <dxf>
      <fill>
        <patternFill>
          <bgColor rgb="FFFAC09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AC090"/>
        </patternFill>
      </fill>
    </dxf>
    <dxf>
      <fill>
        <patternFill>
          <bgColor theme="9" tint="0.39994506668294322"/>
        </patternFill>
      </fill>
    </dxf>
    <dxf>
      <fill>
        <patternFill>
          <bgColor rgb="FFFAC09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AC090"/>
        </patternFill>
      </fill>
    </dxf>
    <dxf>
      <fill>
        <patternFill>
          <bgColor rgb="FFFAC090"/>
        </patternFill>
      </fill>
    </dxf>
    <dxf>
      <fill>
        <patternFill>
          <bgColor rgb="FFFAC090"/>
        </patternFill>
      </fill>
    </dxf>
    <dxf>
      <fill>
        <patternFill>
          <bgColor rgb="FFFAC090"/>
        </patternFill>
      </fill>
    </dxf>
    <dxf>
      <fill>
        <patternFill>
          <bgColor rgb="FFFAC090"/>
        </patternFill>
      </fill>
    </dxf>
    <dxf>
      <fill>
        <patternFill>
          <bgColor theme="9" tint="0.39994506668294322"/>
        </patternFill>
      </fill>
    </dxf>
    <dxf>
      <fill>
        <patternFill>
          <bgColor rgb="FFFAC09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AC09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ngenharia-GPOI\GPOI\ELETRICA\Planilha\Planilhas%20Andrea\Obras%20em%20andamento\Ag.%20Constantin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ngenharia-GPOI\GPOI\ELETRICA\Planilha\Planilhas%20Andrea\Obras%20em%20andamento\Ag.%20Nova%20Harz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W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W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MF189"/>
  <sheetViews>
    <sheetView showGridLines="0" tabSelected="1" topLeftCell="A185" zoomScale="90" zoomScaleNormal="90" zoomScaleSheetLayoutView="90" workbookViewId="0">
      <selection activeCell="E18" sqref="E18"/>
    </sheetView>
  </sheetViews>
  <sheetFormatPr defaultColWidth="11.42578125" defaultRowHeight="15" x14ac:dyDescent="0.2"/>
  <cols>
    <col min="1" max="1" width="9.7109375" style="94" customWidth="1"/>
    <col min="2" max="2" width="76.28515625" style="95" customWidth="1"/>
    <col min="3" max="3" width="9.7109375" style="96" customWidth="1"/>
    <col min="4" max="4" width="6.7109375" style="97" customWidth="1"/>
    <col min="5" max="7" width="11.7109375" style="98" customWidth="1"/>
    <col min="8" max="8" width="11.42578125" style="55" hidden="1" customWidth="1"/>
    <col min="9" max="9" width="32.140625" style="55" customWidth="1"/>
    <col min="10" max="227" width="11.42578125" style="55" customWidth="1"/>
    <col min="228" max="228" width="56.28515625" style="55" customWidth="1"/>
    <col min="229" max="16384" width="11.42578125" style="55"/>
  </cols>
  <sheetData>
    <row r="2" spans="1:236" ht="18" customHeight="1" x14ac:dyDescent="0.2">
      <c r="A2" s="179" t="s">
        <v>20</v>
      </c>
      <c r="B2" s="179"/>
      <c r="C2" s="179"/>
      <c r="D2" s="179"/>
      <c r="E2" s="179"/>
      <c r="F2" s="179"/>
      <c r="G2" s="179"/>
    </row>
    <row r="3" spans="1:236" ht="27.75" customHeight="1" x14ac:dyDescent="0.2">
      <c r="A3" s="53" t="s">
        <v>71</v>
      </c>
      <c r="B3" s="194" t="s">
        <v>351</v>
      </c>
      <c r="C3" s="194"/>
      <c r="D3" s="194"/>
      <c r="E3" s="190" t="s">
        <v>17</v>
      </c>
      <c r="F3" s="190"/>
      <c r="G3" s="210">
        <v>0.25</v>
      </c>
    </row>
    <row r="4" spans="1:236" ht="27" customHeight="1" x14ac:dyDescent="0.2">
      <c r="A4" s="53" t="s">
        <v>171</v>
      </c>
      <c r="B4" s="52"/>
      <c r="C4" s="54"/>
      <c r="D4" s="52"/>
      <c r="E4" s="190" t="s">
        <v>122</v>
      </c>
      <c r="F4" s="190"/>
      <c r="G4" s="210">
        <v>1.111</v>
      </c>
    </row>
    <row r="5" spans="1:236" ht="15" customHeight="1" x14ac:dyDescent="0.2">
      <c r="A5" s="53" t="s">
        <v>350</v>
      </c>
      <c r="B5" s="52"/>
      <c r="C5" s="54"/>
      <c r="D5" s="52"/>
      <c r="E5" s="191" t="s">
        <v>7</v>
      </c>
      <c r="F5" s="191"/>
      <c r="G5" s="211"/>
    </row>
    <row r="6" spans="1:236" ht="15.75" thickBot="1" x14ac:dyDescent="0.25">
      <c r="A6" s="189"/>
      <c r="B6" s="189"/>
      <c r="C6" s="189"/>
      <c r="D6" s="189"/>
      <c r="E6" s="189"/>
      <c r="F6" s="189"/>
      <c r="G6" s="189"/>
    </row>
    <row r="7" spans="1:236" s="57" customFormat="1" ht="15" customHeight="1" thickBot="1" x14ac:dyDescent="0.25">
      <c r="A7" s="184" t="s">
        <v>22</v>
      </c>
      <c r="B7" s="184"/>
      <c r="C7" s="184"/>
      <c r="D7" s="184"/>
      <c r="E7" s="184"/>
      <c r="F7" s="184"/>
      <c r="G7" s="184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  <c r="BY7" s="56"/>
      <c r="BZ7" s="56"/>
      <c r="CA7" s="56"/>
      <c r="CB7" s="56"/>
      <c r="CC7" s="56"/>
      <c r="CD7" s="56"/>
      <c r="CE7" s="56"/>
      <c r="CF7" s="56"/>
      <c r="CG7" s="56"/>
      <c r="CH7" s="56"/>
      <c r="CI7" s="56"/>
      <c r="CJ7" s="56"/>
      <c r="CK7" s="56"/>
      <c r="CL7" s="56"/>
      <c r="CM7" s="56"/>
      <c r="CN7" s="56"/>
      <c r="CO7" s="56"/>
      <c r="CP7" s="56"/>
      <c r="CQ7" s="56"/>
      <c r="CR7" s="56"/>
      <c r="CS7" s="56"/>
      <c r="CT7" s="56"/>
      <c r="CU7" s="56"/>
      <c r="CV7" s="56"/>
      <c r="CW7" s="56"/>
      <c r="CX7" s="56"/>
      <c r="CY7" s="56"/>
      <c r="CZ7" s="56"/>
      <c r="DA7" s="56"/>
      <c r="DB7" s="56"/>
      <c r="DC7" s="56"/>
      <c r="DD7" s="56"/>
      <c r="DE7" s="56"/>
      <c r="DF7" s="56"/>
      <c r="DG7" s="56"/>
      <c r="DH7" s="56"/>
      <c r="DI7" s="56"/>
      <c r="DJ7" s="56"/>
      <c r="DK7" s="56"/>
      <c r="DL7" s="56"/>
      <c r="DM7" s="56"/>
      <c r="DN7" s="56"/>
      <c r="DO7" s="56"/>
      <c r="DP7" s="56"/>
      <c r="DQ7" s="56"/>
      <c r="DR7" s="56"/>
      <c r="DS7" s="56"/>
      <c r="DT7" s="56"/>
      <c r="DU7" s="56"/>
      <c r="DV7" s="56"/>
      <c r="DW7" s="56"/>
      <c r="DX7" s="56"/>
      <c r="DY7" s="56"/>
      <c r="DZ7" s="56"/>
      <c r="EA7" s="56"/>
      <c r="EB7" s="56"/>
      <c r="EC7" s="56"/>
      <c r="ED7" s="56"/>
      <c r="EE7" s="56"/>
      <c r="EF7" s="56"/>
      <c r="EG7" s="56"/>
      <c r="EH7" s="56"/>
      <c r="EI7" s="56"/>
      <c r="EJ7" s="56"/>
      <c r="EK7" s="56"/>
      <c r="EL7" s="56"/>
      <c r="EM7" s="56"/>
      <c r="EN7" s="56"/>
      <c r="EO7" s="56"/>
      <c r="EP7" s="56"/>
      <c r="EQ7" s="56"/>
      <c r="ER7" s="56"/>
      <c r="ES7" s="56"/>
      <c r="ET7" s="56"/>
      <c r="EU7" s="56"/>
      <c r="EV7" s="56"/>
      <c r="EW7" s="56"/>
      <c r="EX7" s="56"/>
      <c r="EY7" s="56"/>
      <c r="EZ7" s="56"/>
      <c r="FA7" s="56"/>
      <c r="FB7" s="56"/>
      <c r="FC7" s="56"/>
      <c r="FD7" s="56"/>
      <c r="FE7" s="56"/>
      <c r="FF7" s="56"/>
      <c r="FG7" s="56"/>
      <c r="FH7" s="56"/>
      <c r="FI7" s="56"/>
      <c r="FJ7" s="56"/>
      <c r="FK7" s="56"/>
      <c r="FL7" s="56"/>
      <c r="FM7" s="56"/>
      <c r="FN7" s="56"/>
      <c r="FO7" s="56"/>
      <c r="FP7" s="56"/>
      <c r="FQ7" s="56"/>
      <c r="FR7" s="56"/>
      <c r="FS7" s="56"/>
      <c r="FT7" s="56"/>
      <c r="FU7" s="56"/>
      <c r="FV7" s="56"/>
      <c r="FW7" s="56"/>
      <c r="FX7" s="56"/>
      <c r="FY7" s="56"/>
      <c r="FZ7" s="56"/>
      <c r="GA7" s="56"/>
      <c r="GB7" s="56"/>
      <c r="GC7" s="56"/>
      <c r="GD7" s="56"/>
      <c r="GE7" s="56"/>
      <c r="GF7" s="56"/>
      <c r="GG7" s="56"/>
      <c r="GH7" s="56"/>
      <c r="GI7" s="56"/>
      <c r="GJ7" s="56"/>
      <c r="GK7" s="56"/>
      <c r="GL7" s="56"/>
      <c r="GM7" s="56"/>
      <c r="GN7" s="56"/>
      <c r="GO7" s="56"/>
      <c r="GP7" s="56"/>
      <c r="GQ7" s="56"/>
      <c r="GR7" s="56"/>
      <c r="GS7" s="56"/>
      <c r="GT7" s="56"/>
      <c r="GU7" s="56"/>
      <c r="GV7" s="56"/>
      <c r="GW7" s="56"/>
      <c r="GX7" s="56"/>
      <c r="GY7" s="56"/>
      <c r="GZ7" s="56"/>
      <c r="HA7" s="56"/>
      <c r="HB7" s="56"/>
      <c r="HC7" s="56"/>
      <c r="HD7" s="56"/>
      <c r="HE7" s="56"/>
      <c r="HF7" s="56"/>
      <c r="HG7" s="56"/>
      <c r="HH7" s="56"/>
      <c r="HI7" s="56"/>
      <c r="HJ7" s="56"/>
      <c r="HK7" s="56"/>
      <c r="HL7" s="56"/>
      <c r="HM7" s="56"/>
      <c r="HN7" s="56"/>
      <c r="HO7" s="56"/>
      <c r="HP7" s="56"/>
      <c r="HQ7" s="56"/>
      <c r="HR7" s="56"/>
      <c r="HS7" s="56"/>
      <c r="HT7" s="56"/>
      <c r="HU7" s="56"/>
      <c r="HV7" s="56"/>
      <c r="HW7" s="56"/>
      <c r="HX7" s="56"/>
      <c r="HY7" s="56"/>
      <c r="HZ7" s="56"/>
      <c r="IA7" s="56"/>
      <c r="IB7" s="56"/>
    </row>
    <row r="8" spans="1:236" s="64" customFormat="1" ht="22.5" x14ac:dyDescent="0.2">
      <c r="A8" s="58" t="s">
        <v>5</v>
      </c>
      <c r="B8" s="59">
        <v>1</v>
      </c>
      <c r="C8" s="60" t="s">
        <v>6</v>
      </c>
      <c r="D8" s="192">
        <v>1</v>
      </c>
      <c r="E8" s="192"/>
      <c r="F8" s="60" t="s">
        <v>14</v>
      </c>
      <c r="G8" s="61">
        <v>1</v>
      </c>
      <c r="H8" s="62"/>
      <c r="I8" s="62"/>
      <c r="J8" s="62"/>
      <c r="K8" s="62"/>
      <c r="L8" s="62"/>
      <c r="M8" s="62"/>
      <c r="N8" s="62"/>
      <c r="O8" s="63"/>
      <c r="P8" s="62"/>
      <c r="Q8" s="62"/>
      <c r="R8" s="62"/>
      <c r="S8" s="62"/>
      <c r="T8" s="62"/>
      <c r="U8" s="62"/>
      <c r="V8" s="62"/>
      <c r="W8" s="63"/>
      <c r="X8" s="62"/>
      <c r="Y8" s="62"/>
      <c r="Z8" s="62"/>
      <c r="AA8" s="62"/>
      <c r="AB8" s="62"/>
      <c r="AC8" s="62"/>
      <c r="AD8" s="62"/>
      <c r="AE8" s="63"/>
      <c r="AF8" s="62"/>
      <c r="AG8" s="62"/>
      <c r="AH8" s="62"/>
      <c r="AI8" s="62"/>
      <c r="AJ8" s="62"/>
      <c r="AK8" s="62"/>
      <c r="AL8" s="62"/>
      <c r="AM8" s="63"/>
      <c r="AN8" s="62"/>
      <c r="AO8" s="62"/>
      <c r="AP8" s="62"/>
      <c r="AQ8" s="62"/>
      <c r="AR8" s="62"/>
      <c r="AS8" s="62"/>
      <c r="AT8" s="62"/>
      <c r="AU8" s="63"/>
      <c r="AV8" s="62"/>
      <c r="AW8" s="62"/>
      <c r="AX8" s="62"/>
      <c r="AY8" s="62"/>
      <c r="AZ8" s="62"/>
      <c r="BA8" s="62"/>
      <c r="BB8" s="62"/>
      <c r="BC8" s="63"/>
      <c r="BD8" s="62"/>
      <c r="BE8" s="62"/>
      <c r="BF8" s="62"/>
      <c r="BG8" s="62"/>
      <c r="BH8" s="62"/>
      <c r="BI8" s="62"/>
      <c r="BJ8" s="62"/>
      <c r="BK8" s="63"/>
      <c r="BL8" s="62"/>
      <c r="BM8" s="62"/>
      <c r="BN8" s="62"/>
      <c r="BO8" s="62"/>
      <c r="BP8" s="62"/>
      <c r="BQ8" s="62"/>
      <c r="BR8" s="62"/>
      <c r="BS8" s="63"/>
      <c r="BT8" s="62"/>
      <c r="BU8" s="62"/>
      <c r="BV8" s="62"/>
      <c r="BW8" s="62"/>
      <c r="BX8" s="62"/>
      <c r="BY8" s="62"/>
      <c r="BZ8" s="62"/>
      <c r="CA8" s="63"/>
      <c r="CB8" s="62"/>
      <c r="CC8" s="62"/>
      <c r="CD8" s="62"/>
      <c r="CE8" s="62"/>
      <c r="CF8" s="62"/>
      <c r="CG8" s="62"/>
      <c r="CH8" s="62"/>
      <c r="CI8" s="63"/>
      <c r="CJ8" s="62"/>
      <c r="CK8" s="62"/>
      <c r="CL8" s="62"/>
      <c r="CM8" s="62"/>
      <c r="CN8" s="62"/>
      <c r="CO8" s="62"/>
      <c r="CP8" s="62"/>
      <c r="CQ8" s="63"/>
      <c r="CR8" s="62"/>
      <c r="CS8" s="62"/>
      <c r="CT8" s="62"/>
      <c r="CU8" s="62"/>
      <c r="CV8" s="62"/>
      <c r="CW8" s="62"/>
      <c r="CX8" s="62"/>
      <c r="CY8" s="63"/>
      <c r="CZ8" s="62"/>
      <c r="DA8" s="62"/>
      <c r="DB8" s="62"/>
      <c r="DC8" s="62"/>
      <c r="DD8" s="62"/>
      <c r="DE8" s="62"/>
      <c r="DF8" s="62"/>
      <c r="DG8" s="63"/>
      <c r="DH8" s="62"/>
      <c r="DI8" s="62"/>
      <c r="DJ8" s="62"/>
      <c r="DK8" s="62"/>
      <c r="DL8" s="62"/>
      <c r="DM8" s="62"/>
      <c r="DN8" s="62"/>
      <c r="DO8" s="63"/>
      <c r="DP8" s="62"/>
      <c r="DQ8" s="62"/>
      <c r="DR8" s="62"/>
      <c r="DS8" s="62"/>
      <c r="DT8" s="62"/>
      <c r="DU8" s="62"/>
      <c r="DV8" s="62"/>
      <c r="DW8" s="63"/>
      <c r="DX8" s="62"/>
      <c r="DY8" s="62"/>
      <c r="DZ8" s="62"/>
      <c r="EA8" s="62"/>
      <c r="EB8" s="62"/>
      <c r="EC8" s="62"/>
      <c r="ED8" s="62"/>
      <c r="EE8" s="63"/>
      <c r="EF8" s="62"/>
      <c r="EG8" s="62"/>
      <c r="EH8" s="62"/>
      <c r="EI8" s="62"/>
      <c r="EJ8" s="62"/>
      <c r="EK8" s="62"/>
      <c r="EL8" s="62"/>
      <c r="EM8" s="63"/>
      <c r="EN8" s="62"/>
      <c r="EO8" s="62"/>
      <c r="EP8" s="62"/>
      <c r="EQ8" s="62"/>
      <c r="ER8" s="62"/>
      <c r="ES8" s="62"/>
      <c r="ET8" s="62"/>
      <c r="EU8" s="63"/>
      <c r="EV8" s="62"/>
      <c r="EW8" s="62"/>
      <c r="EX8" s="62"/>
      <c r="EY8" s="62"/>
      <c r="EZ8" s="62"/>
      <c r="FA8" s="62"/>
      <c r="FB8" s="62"/>
      <c r="FC8" s="63"/>
      <c r="FD8" s="62"/>
      <c r="FE8" s="62"/>
      <c r="FF8" s="62"/>
      <c r="FG8" s="62"/>
      <c r="FH8" s="62"/>
      <c r="FI8" s="62"/>
      <c r="FJ8" s="62"/>
      <c r="FK8" s="63"/>
      <c r="FL8" s="62"/>
      <c r="FM8" s="62"/>
      <c r="FN8" s="62"/>
      <c r="FO8" s="62"/>
      <c r="FP8" s="62"/>
      <c r="FQ8" s="62"/>
      <c r="FR8" s="62"/>
      <c r="FS8" s="63"/>
      <c r="FT8" s="62"/>
      <c r="FU8" s="62"/>
      <c r="FV8" s="62"/>
      <c r="FW8" s="62"/>
      <c r="FX8" s="62"/>
      <c r="FY8" s="62"/>
      <c r="FZ8" s="62"/>
      <c r="GA8" s="63"/>
      <c r="GB8" s="62"/>
      <c r="GC8" s="62"/>
      <c r="GD8" s="62"/>
      <c r="GE8" s="62"/>
      <c r="GF8" s="62"/>
      <c r="GG8" s="62"/>
      <c r="GH8" s="62"/>
      <c r="GI8" s="63"/>
      <c r="GJ8" s="62"/>
      <c r="GK8" s="62"/>
      <c r="GL8" s="62"/>
      <c r="GM8" s="62"/>
      <c r="GN8" s="62"/>
      <c r="GO8" s="62"/>
      <c r="GP8" s="62"/>
      <c r="GQ8" s="63"/>
      <c r="GR8" s="62"/>
      <c r="GS8" s="62"/>
      <c r="GT8" s="62"/>
      <c r="GU8" s="62"/>
      <c r="GV8" s="62"/>
      <c r="GW8" s="62"/>
      <c r="GX8" s="62"/>
      <c r="GY8" s="63"/>
      <c r="GZ8" s="62"/>
      <c r="HA8" s="62"/>
      <c r="HB8" s="62"/>
      <c r="HC8" s="62"/>
      <c r="HD8" s="62"/>
      <c r="HE8" s="62"/>
      <c r="HF8" s="62"/>
      <c r="HG8" s="63"/>
      <c r="HH8" s="62"/>
      <c r="HI8" s="62"/>
      <c r="HJ8" s="62"/>
      <c r="HK8" s="62"/>
      <c r="HL8" s="62"/>
      <c r="HM8" s="62"/>
      <c r="HN8" s="62"/>
      <c r="HO8" s="63"/>
      <c r="HP8" s="62"/>
      <c r="HQ8" s="62"/>
      <c r="HR8" s="62"/>
      <c r="HS8" s="62"/>
      <c r="HT8" s="62"/>
      <c r="HU8" s="62"/>
      <c r="HV8" s="62"/>
      <c r="HW8" s="63"/>
      <c r="HX8" s="62"/>
      <c r="HY8" s="62"/>
      <c r="HZ8" s="62"/>
      <c r="IA8" s="62"/>
      <c r="IB8" s="62"/>
    </row>
    <row r="9" spans="1:236" s="64" customFormat="1" ht="13.5" thickBot="1" x14ac:dyDescent="0.25">
      <c r="A9" s="65" t="s">
        <v>21</v>
      </c>
      <c r="B9" s="66">
        <v>1</v>
      </c>
      <c r="C9" s="67" t="s">
        <v>3</v>
      </c>
      <c r="D9" s="193">
        <v>1</v>
      </c>
      <c r="E9" s="193"/>
      <c r="F9" s="193"/>
      <c r="G9" s="193"/>
      <c r="H9" s="63"/>
      <c r="I9" s="62"/>
      <c r="J9" s="62"/>
      <c r="K9" s="63"/>
      <c r="L9" s="63"/>
      <c r="M9" s="62"/>
      <c r="N9" s="62"/>
      <c r="O9" s="63"/>
      <c r="P9" s="63"/>
      <c r="Q9" s="62"/>
      <c r="R9" s="62"/>
      <c r="S9" s="63"/>
      <c r="T9" s="63"/>
      <c r="U9" s="62"/>
      <c r="V9" s="62"/>
      <c r="W9" s="63"/>
      <c r="X9" s="63"/>
      <c r="Y9" s="62"/>
      <c r="Z9" s="62"/>
      <c r="AA9" s="63"/>
      <c r="AB9" s="63"/>
      <c r="AC9" s="62"/>
      <c r="AD9" s="62"/>
      <c r="AE9" s="63"/>
      <c r="AF9" s="63"/>
      <c r="AG9" s="62"/>
      <c r="AH9" s="62"/>
      <c r="AI9" s="63"/>
      <c r="AJ9" s="63"/>
      <c r="AK9" s="62"/>
      <c r="AL9" s="62"/>
      <c r="AM9" s="63"/>
      <c r="AN9" s="63"/>
      <c r="AO9" s="62"/>
      <c r="AP9" s="62"/>
      <c r="AQ9" s="63"/>
      <c r="AR9" s="63"/>
      <c r="AS9" s="62"/>
      <c r="AT9" s="62"/>
      <c r="AU9" s="63"/>
      <c r="AV9" s="63"/>
      <c r="AW9" s="62"/>
      <c r="AX9" s="62"/>
      <c r="AY9" s="63"/>
      <c r="AZ9" s="63"/>
      <c r="BA9" s="62"/>
      <c r="BB9" s="62"/>
      <c r="BC9" s="63"/>
      <c r="BD9" s="63"/>
      <c r="BE9" s="62"/>
      <c r="BF9" s="62"/>
      <c r="BG9" s="63"/>
      <c r="BH9" s="63"/>
      <c r="BI9" s="62"/>
      <c r="BJ9" s="62"/>
      <c r="BK9" s="63"/>
      <c r="BL9" s="63"/>
      <c r="BM9" s="62"/>
      <c r="BN9" s="62"/>
      <c r="BO9" s="63"/>
      <c r="BP9" s="63"/>
      <c r="BQ9" s="62"/>
      <c r="BR9" s="62"/>
      <c r="BS9" s="63"/>
      <c r="BT9" s="63"/>
      <c r="BU9" s="62"/>
      <c r="BV9" s="62"/>
      <c r="BW9" s="63"/>
      <c r="BX9" s="63"/>
      <c r="BY9" s="62"/>
      <c r="BZ9" s="62"/>
      <c r="CA9" s="63"/>
      <c r="CB9" s="63"/>
      <c r="CC9" s="62"/>
      <c r="CD9" s="62"/>
      <c r="CE9" s="63"/>
      <c r="CF9" s="63"/>
      <c r="CG9" s="62"/>
      <c r="CH9" s="62"/>
      <c r="CI9" s="63"/>
      <c r="CJ9" s="63"/>
      <c r="CK9" s="62"/>
      <c r="CL9" s="62"/>
      <c r="CM9" s="63"/>
      <c r="CN9" s="63"/>
      <c r="CO9" s="62"/>
      <c r="CP9" s="62"/>
      <c r="CQ9" s="63"/>
      <c r="CR9" s="63"/>
      <c r="CS9" s="62"/>
      <c r="CT9" s="62"/>
      <c r="CU9" s="63"/>
      <c r="CV9" s="63"/>
      <c r="CW9" s="62"/>
      <c r="CX9" s="62"/>
      <c r="CY9" s="63"/>
      <c r="CZ9" s="63"/>
      <c r="DA9" s="62"/>
      <c r="DB9" s="62"/>
      <c r="DC9" s="63"/>
      <c r="DD9" s="63"/>
      <c r="DE9" s="62"/>
      <c r="DF9" s="62"/>
      <c r="DG9" s="63"/>
      <c r="DH9" s="63"/>
      <c r="DI9" s="62"/>
      <c r="DJ9" s="62"/>
      <c r="DK9" s="63"/>
      <c r="DL9" s="63"/>
      <c r="DM9" s="62"/>
      <c r="DN9" s="62"/>
      <c r="DO9" s="63"/>
      <c r="DP9" s="63"/>
      <c r="DQ9" s="62"/>
      <c r="DR9" s="62"/>
      <c r="DS9" s="63"/>
      <c r="DT9" s="63"/>
      <c r="DU9" s="62"/>
      <c r="DV9" s="62"/>
      <c r="DW9" s="63"/>
      <c r="DX9" s="63"/>
      <c r="DY9" s="62"/>
      <c r="DZ9" s="62"/>
      <c r="EA9" s="63"/>
      <c r="EB9" s="63"/>
      <c r="EC9" s="62"/>
      <c r="ED9" s="62"/>
      <c r="EE9" s="63"/>
      <c r="EF9" s="63"/>
      <c r="EG9" s="62"/>
      <c r="EH9" s="62"/>
      <c r="EI9" s="63"/>
      <c r="EJ9" s="63"/>
      <c r="EK9" s="62"/>
      <c r="EL9" s="62"/>
      <c r="EM9" s="63"/>
      <c r="EN9" s="63"/>
      <c r="EO9" s="62"/>
      <c r="EP9" s="62"/>
      <c r="EQ9" s="63"/>
      <c r="ER9" s="63"/>
      <c r="ES9" s="62"/>
      <c r="ET9" s="62"/>
      <c r="EU9" s="63"/>
      <c r="EV9" s="63"/>
      <c r="EW9" s="62"/>
      <c r="EX9" s="62"/>
      <c r="EY9" s="63"/>
      <c r="EZ9" s="63"/>
      <c r="FA9" s="62"/>
      <c r="FB9" s="62"/>
      <c r="FC9" s="63"/>
      <c r="FD9" s="63"/>
      <c r="FE9" s="62"/>
      <c r="FF9" s="62"/>
      <c r="FG9" s="63"/>
      <c r="FH9" s="63"/>
      <c r="FI9" s="62"/>
      <c r="FJ9" s="62"/>
      <c r="FK9" s="63"/>
      <c r="FL9" s="63"/>
      <c r="FM9" s="62"/>
      <c r="FN9" s="62"/>
      <c r="FO9" s="63"/>
      <c r="FP9" s="63"/>
      <c r="FQ9" s="62"/>
      <c r="FR9" s="62"/>
      <c r="FS9" s="63"/>
      <c r="FT9" s="63"/>
      <c r="FU9" s="62"/>
      <c r="FV9" s="62"/>
      <c r="FW9" s="63"/>
      <c r="FX9" s="63"/>
      <c r="FY9" s="62"/>
      <c r="FZ9" s="62"/>
      <c r="GA9" s="63"/>
      <c r="GB9" s="63"/>
      <c r="GC9" s="62"/>
      <c r="GD9" s="62"/>
      <c r="GE9" s="63"/>
      <c r="GF9" s="63"/>
      <c r="GG9" s="62"/>
      <c r="GH9" s="62"/>
      <c r="GI9" s="63"/>
      <c r="GJ9" s="63"/>
      <c r="GK9" s="62"/>
      <c r="GL9" s="62"/>
      <c r="GM9" s="63"/>
      <c r="GN9" s="63"/>
      <c r="GO9" s="62"/>
      <c r="GP9" s="62"/>
      <c r="GQ9" s="63"/>
      <c r="GR9" s="63"/>
      <c r="GS9" s="62"/>
      <c r="GT9" s="62"/>
      <c r="GU9" s="63"/>
      <c r="GV9" s="63"/>
      <c r="GW9" s="62"/>
      <c r="GX9" s="62"/>
      <c r="GY9" s="63"/>
      <c r="GZ9" s="63"/>
      <c r="HA9" s="62"/>
      <c r="HB9" s="62"/>
      <c r="HC9" s="63"/>
      <c r="HD9" s="63"/>
      <c r="HE9" s="62"/>
      <c r="HF9" s="62"/>
      <c r="HG9" s="63"/>
      <c r="HH9" s="63"/>
      <c r="HI9" s="62"/>
      <c r="HJ9" s="62"/>
      <c r="HK9" s="63"/>
      <c r="HL9" s="63"/>
      <c r="HM9" s="62"/>
      <c r="HN9" s="62"/>
      <c r="HO9" s="63"/>
      <c r="HP9" s="63"/>
      <c r="HQ9" s="62"/>
      <c r="HR9" s="62"/>
      <c r="HS9" s="63"/>
      <c r="HT9" s="63"/>
      <c r="HU9" s="62"/>
      <c r="HV9" s="62"/>
      <c r="HW9" s="63"/>
      <c r="HX9" s="63"/>
      <c r="HY9" s="62"/>
      <c r="HZ9" s="62"/>
      <c r="IA9" s="63"/>
      <c r="IB9" s="63"/>
    </row>
    <row r="10" spans="1:236" s="57" customFormat="1" ht="15.75" thickBot="1" x14ac:dyDescent="0.25">
      <c r="A10" s="184" t="s">
        <v>23</v>
      </c>
      <c r="B10" s="184"/>
      <c r="C10" s="184"/>
      <c r="D10" s="184"/>
      <c r="E10" s="184"/>
      <c r="F10" s="184"/>
      <c r="G10" s="184"/>
      <c r="H10" s="68"/>
      <c r="I10" s="56"/>
      <c r="J10" s="56"/>
      <c r="K10" s="68"/>
      <c r="L10" s="68"/>
      <c r="M10" s="56"/>
      <c r="N10" s="56"/>
      <c r="O10" s="68"/>
      <c r="P10" s="68"/>
      <c r="Q10" s="56"/>
      <c r="R10" s="56"/>
      <c r="S10" s="68"/>
      <c r="T10" s="68"/>
      <c r="U10" s="56"/>
      <c r="V10" s="56"/>
      <c r="W10" s="68"/>
      <c r="X10" s="68"/>
      <c r="Y10" s="56"/>
      <c r="Z10" s="56"/>
      <c r="AA10" s="68"/>
      <c r="AB10" s="68"/>
      <c r="AC10" s="56"/>
      <c r="AD10" s="56"/>
      <c r="AE10" s="68"/>
      <c r="AF10" s="68"/>
      <c r="AG10" s="56"/>
      <c r="AH10" s="56"/>
      <c r="AI10" s="68"/>
      <c r="AJ10" s="68"/>
      <c r="AK10" s="56"/>
      <c r="AL10" s="56"/>
      <c r="AM10" s="68"/>
      <c r="AN10" s="68"/>
      <c r="AO10" s="56"/>
      <c r="AP10" s="56"/>
      <c r="AQ10" s="68"/>
      <c r="AR10" s="68"/>
      <c r="AS10" s="56"/>
      <c r="AT10" s="56"/>
      <c r="AU10" s="68"/>
      <c r="AV10" s="68"/>
      <c r="AW10" s="56"/>
      <c r="AX10" s="56"/>
      <c r="AY10" s="68"/>
      <c r="AZ10" s="68"/>
      <c r="BA10" s="56"/>
      <c r="BB10" s="56"/>
      <c r="BC10" s="68"/>
      <c r="BD10" s="68"/>
      <c r="BE10" s="56"/>
      <c r="BF10" s="56"/>
      <c r="BG10" s="68"/>
      <c r="BH10" s="68"/>
      <c r="BI10" s="56"/>
      <c r="BJ10" s="56"/>
      <c r="BK10" s="68"/>
      <c r="BL10" s="68"/>
      <c r="BM10" s="56"/>
      <c r="BN10" s="56"/>
      <c r="BO10" s="68"/>
      <c r="BP10" s="68"/>
      <c r="BQ10" s="56"/>
      <c r="BR10" s="56"/>
      <c r="BS10" s="68"/>
      <c r="BT10" s="68"/>
      <c r="BU10" s="56"/>
      <c r="BV10" s="56"/>
      <c r="BW10" s="68"/>
      <c r="BX10" s="68"/>
      <c r="BY10" s="56"/>
      <c r="BZ10" s="56"/>
      <c r="CA10" s="68"/>
      <c r="CB10" s="68"/>
      <c r="CC10" s="56"/>
      <c r="CD10" s="56"/>
      <c r="CE10" s="68"/>
      <c r="CF10" s="68"/>
      <c r="CG10" s="56"/>
      <c r="CH10" s="56"/>
      <c r="CI10" s="68"/>
      <c r="CJ10" s="68"/>
      <c r="CK10" s="56"/>
      <c r="CL10" s="56"/>
      <c r="CM10" s="68"/>
      <c r="CN10" s="68"/>
      <c r="CO10" s="56"/>
      <c r="CP10" s="56"/>
      <c r="CQ10" s="68"/>
      <c r="CR10" s="68"/>
      <c r="CS10" s="56"/>
      <c r="CT10" s="56"/>
      <c r="CU10" s="68"/>
      <c r="CV10" s="68"/>
      <c r="CW10" s="56"/>
      <c r="CX10" s="56"/>
      <c r="CY10" s="68"/>
      <c r="CZ10" s="68"/>
      <c r="DA10" s="56"/>
      <c r="DB10" s="56"/>
      <c r="DC10" s="68"/>
      <c r="DD10" s="68"/>
      <c r="DE10" s="56"/>
      <c r="DF10" s="56"/>
      <c r="DG10" s="68"/>
      <c r="DH10" s="68"/>
      <c r="DI10" s="56"/>
      <c r="DJ10" s="56"/>
      <c r="DK10" s="68"/>
      <c r="DL10" s="68"/>
      <c r="DM10" s="56"/>
      <c r="DN10" s="56"/>
      <c r="DO10" s="68"/>
      <c r="DP10" s="68"/>
      <c r="DQ10" s="56"/>
      <c r="DR10" s="56"/>
      <c r="DS10" s="68"/>
      <c r="DT10" s="68"/>
      <c r="DU10" s="56"/>
      <c r="DV10" s="56"/>
      <c r="DW10" s="68"/>
      <c r="DX10" s="68"/>
      <c r="DY10" s="56"/>
      <c r="DZ10" s="56"/>
      <c r="EA10" s="68"/>
      <c r="EB10" s="68"/>
      <c r="EC10" s="56"/>
      <c r="ED10" s="56"/>
      <c r="EE10" s="68"/>
      <c r="EF10" s="68"/>
      <c r="EG10" s="56"/>
      <c r="EH10" s="56"/>
      <c r="EI10" s="68"/>
      <c r="EJ10" s="68"/>
      <c r="EK10" s="56"/>
      <c r="EL10" s="56"/>
      <c r="EM10" s="68"/>
      <c r="EN10" s="68"/>
      <c r="EO10" s="56"/>
      <c r="EP10" s="56"/>
      <c r="EQ10" s="68"/>
      <c r="ER10" s="68"/>
      <c r="ES10" s="56"/>
      <c r="ET10" s="56"/>
      <c r="EU10" s="68"/>
      <c r="EV10" s="68"/>
      <c r="EW10" s="56"/>
      <c r="EX10" s="56"/>
      <c r="EY10" s="68"/>
      <c r="EZ10" s="68"/>
      <c r="FA10" s="56"/>
      <c r="FB10" s="56"/>
      <c r="FC10" s="68"/>
      <c r="FD10" s="68"/>
      <c r="FE10" s="56"/>
      <c r="FF10" s="56"/>
      <c r="FG10" s="68"/>
      <c r="FH10" s="68"/>
      <c r="FI10" s="56"/>
      <c r="FJ10" s="56"/>
      <c r="FK10" s="68"/>
      <c r="FL10" s="68"/>
      <c r="FM10" s="56"/>
      <c r="FN10" s="56"/>
      <c r="FO10" s="68"/>
      <c r="FP10" s="68"/>
      <c r="FQ10" s="56"/>
      <c r="FR10" s="56"/>
      <c r="FS10" s="68"/>
      <c r="FT10" s="68"/>
      <c r="FU10" s="56"/>
      <c r="FV10" s="56"/>
      <c r="FW10" s="68"/>
      <c r="FX10" s="68"/>
      <c r="FY10" s="56"/>
      <c r="FZ10" s="56"/>
      <c r="GA10" s="68"/>
      <c r="GB10" s="68"/>
      <c r="GC10" s="56"/>
      <c r="GD10" s="56"/>
      <c r="GE10" s="68"/>
      <c r="GF10" s="68"/>
      <c r="GG10" s="56"/>
      <c r="GH10" s="56"/>
      <c r="GI10" s="68"/>
      <c r="GJ10" s="68"/>
      <c r="GK10" s="56"/>
      <c r="GL10" s="56"/>
      <c r="GM10" s="68"/>
      <c r="GN10" s="68"/>
      <c r="GO10" s="56"/>
      <c r="GP10" s="56"/>
      <c r="GQ10" s="68"/>
      <c r="GR10" s="68"/>
      <c r="GS10" s="56"/>
      <c r="GT10" s="56"/>
      <c r="GU10" s="68"/>
      <c r="GV10" s="68"/>
      <c r="GW10" s="56"/>
      <c r="GX10" s="56"/>
      <c r="GY10" s="68"/>
      <c r="GZ10" s="68"/>
      <c r="HA10" s="56"/>
      <c r="HB10" s="56"/>
      <c r="HC10" s="68"/>
      <c r="HD10" s="68"/>
      <c r="HE10" s="56"/>
      <c r="HF10" s="56"/>
      <c r="HG10" s="68"/>
      <c r="HH10" s="68"/>
      <c r="HI10" s="56"/>
      <c r="HJ10" s="56"/>
      <c r="HK10" s="68"/>
      <c r="HL10" s="68"/>
      <c r="HM10" s="56"/>
      <c r="HN10" s="56"/>
      <c r="HO10" s="68"/>
      <c r="HP10" s="68"/>
      <c r="HQ10" s="56"/>
      <c r="HR10" s="56"/>
      <c r="HS10" s="68"/>
      <c r="HT10" s="68"/>
      <c r="HU10" s="56"/>
      <c r="HV10" s="56"/>
      <c r="HW10" s="68"/>
      <c r="HX10" s="68"/>
      <c r="HY10" s="56"/>
      <c r="HZ10" s="56"/>
      <c r="IA10" s="68"/>
      <c r="IB10" s="68"/>
    </row>
    <row r="11" spans="1:236" x14ac:dyDescent="0.2">
      <c r="A11" s="69" t="s">
        <v>18</v>
      </c>
      <c r="B11" s="70" t="s">
        <v>19</v>
      </c>
      <c r="C11" s="71"/>
      <c r="D11" s="72"/>
      <c r="E11" s="73"/>
      <c r="F11" s="73"/>
      <c r="G11" s="73"/>
    </row>
    <row r="12" spans="1:236" s="57" customFormat="1" ht="21.75" customHeight="1" x14ac:dyDescent="0.2">
      <c r="A12" s="180" t="s">
        <v>8</v>
      </c>
      <c r="B12" s="180" t="s">
        <v>0</v>
      </c>
      <c r="C12" s="185" t="s">
        <v>1</v>
      </c>
      <c r="D12" s="182" t="s">
        <v>60</v>
      </c>
      <c r="E12" s="187" t="s">
        <v>62</v>
      </c>
      <c r="F12" s="188"/>
      <c r="G12" s="175" t="s">
        <v>45</v>
      </c>
    </row>
    <row r="13" spans="1:236" s="57" customFormat="1" ht="23.25" customHeight="1" x14ac:dyDescent="0.2">
      <c r="A13" s="181"/>
      <c r="B13" s="181"/>
      <c r="C13" s="186"/>
      <c r="D13" s="183"/>
      <c r="E13" s="78" t="s">
        <v>2</v>
      </c>
      <c r="F13" s="79" t="s">
        <v>4</v>
      </c>
      <c r="G13" s="176"/>
    </row>
    <row r="14" spans="1:236" x14ac:dyDescent="0.2">
      <c r="A14" s="80" t="s">
        <v>9</v>
      </c>
      <c r="B14" s="81" t="s">
        <v>10</v>
      </c>
      <c r="C14" s="82"/>
      <c r="D14" s="83"/>
      <c r="E14" s="84"/>
      <c r="F14" s="85"/>
      <c r="G14" s="86"/>
    </row>
    <row r="15" spans="1:236" x14ac:dyDescent="0.2">
      <c r="A15" s="87">
        <v>1</v>
      </c>
      <c r="B15" s="88" t="s">
        <v>172</v>
      </c>
      <c r="C15" s="89"/>
      <c r="D15" s="90"/>
      <c r="E15" s="91"/>
      <c r="F15" s="92"/>
      <c r="G15" s="93"/>
    </row>
    <row r="16" spans="1:236" x14ac:dyDescent="0.2">
      <c r="A16" s="74" t="s">
        <v>15</v>
      </c>
      <c r="B16" s="111" t="s">
        <v>241</v>
      </c>
      <c r="C16" s="112">
        <v>5</v>
      </c>
      <c r="D16" s="113" t="s">
        <v>61</v>
      </c>
      <c r="E16" s="75" t="s">
        <v>109</v>
      </c>
      <c r="F16" s="76"/>
      <c r="G16" s="77">
        <f t="shared" ref="G16:G48" si="0">SUMPRODUCT(E16:F16)*C16</f>
        <v>0</v>
      </c>
    </row>
    <row r="17" spans="1:10" x14ac:dyDescent="0.2">
      <c r="A17" s="74" t="s">
        <v>16</v>
      </c>
      <c r="B17" s="111" t="s">
        <v>173</v>
      </c>
      <c r="C17" s="112">
        <v>110</v>
      </c>
      <c r="D17" s="113" t="s">
        <v>61</v>
      </c>
      <c r="E17" s="75" t="s">
        <v>109</v>
      </c>
      <c r="F17" s="76"/>
      <c r="G17" s="77">
        <f t="shared" si="0"/>
        <v>0</v>
      </c>
    </row>
    <row r="18" spans="1:10" x14ac:dyDescent="0.2">
      <c r="A18" s="74" t="s">
        <v>56</v>
      </c>
      <c r="B18" s="111" t="s">
        <v>175</v>
      </c>
      <c r="C18" s="112">
        <v>110</v>
      </c>
      <c r="D18" s="113" t="s">
        <v>61</v>
      </c>
      <c r="E18" s="116"/>
      <c r="F18" s="76"/>
      <c r="G18" s="77">
        <f t="shared" si="0"/>
        <v>0</v>
      </c>
    </row>
    <row r="19" spans="1:10" x14ac:dyDescent="0.2">
      <c r="A19" s="74" t="s">
        <v>149</v>
      </c>
      <c r="B19" s="111" t="s">
        <v>337</v>
      </c>
      <c r="C19" s="112">
        <v>550</v>
      </c>
      <c r="D19" s="113" t="s">
        <v>61</v>
      </c>
      <c r="E19" s="75" t="s">
        <v>198</v>
      </c>
      <c r="F19" s="76"/>
      <c r="G19" s="77">
        <f t="shared" si="0"/>
        <v>0</v>
      </c>
    </row>
    <row r="20" spans="1:10" x14ac:dyDescent="0.2">
      <c r="A20" s="74" t="s">
        <v>73</v>
      </c>
      <c r="B20" s="111" t="s">
        <v>178</v>
      </c>
      <c r="C20" s="112">
        <v>3</v>
      </c>
      <c r="D20" s="113" t="s">
        <v>60</v>
      </c>
      <c r="E20" s="75" t="s">
        <v>109</v>
      </c>
      <c r="F20" s="76"/>
      <c r="G20" s="77">
        <f t="shared" si="0"/>
        <v>0</v>
      </c>
    </row>
    <row r="21" spans="1:10" x14ac:dyDescent="0.2">
      <c r="A21" s="74" t="s">
        <v>74</v>
      </c>
      <c r="B21" s="111" t="s">
        <v>179</v>
      </c>
      <c r="C21" s="112">
        <v>10</v>
      </c>
      <c r="D21" s="113" t="s">
        <v>61</v>
      </c>
      <c r="E21" s="75" t="s">
        <v>109</v>
      </c>
      <c r="F21" s="76"/>
      <c r="G21" s="77">
        <f t="shared" si="0"/>
        <v>0</v>
      </c>
    </row>
    <row r="22" spans="1:10" x14ac:dyDescent="0.2">
      <c r="A22" s="74" t="s">
        <v>75</v>
      </c>
      <c r="B22" s="111" t="s">
        <v>182</v>
      </c>
      <c r="C22" s="112">
        <v>15</v>
      </c>
      <c r="D22" s="113" t="s">
        <v>61</v>
      </c>
      <c r="E22" s="75" t="s">
        <v>109</v>
      </c>
      <c r="F22" s="76"/>
      <c r="G22" s="77">
        <f t="shared" si="0"/>
        <v>0</v>
      </c>
    </row>
    <row r="23" spans="1:10" s="124" customFormat="1" ht="17.25" customHeight="1" x14ac:dyDescent="0.2">
      <c r="A23" s="74" t="s">
        <v>76</v>
      </c>
      <c r="B23" s="111" t="s">
        <v>243</v>
      </c>
      <c r="C23" s="112">
        <v>27</v>
      </c>
      <c r="D23" s="113" t="s">
        <v>61</v>
      </c>
      <c r="E23" s="75" t="s">
        <v>109</v>
      </c>
      <c r="F23" s="76"/>
      <c r="G23" s="77">
        <f t="shared" si="0"/>
        <v>0</v>
      </c>
    </row>
    <row r="24" spans="1:10" x14ac:dyDescent="0.2">
      <c r="A24" s="74" t="s">
        <v>121</v>
      </c>
      <c r="B24" s="111" t="s">
        <v>181</v>
      </c>
      <c r="C24" s="112">
        <v>25</v>
      </c>
      <c r="D24" s="113" t="s">
        <v>61</v>
      </c>
      <c r="E24" s="75" t="s">
        <v>109</v>
      </c>
      <c r="F24" s="76"/>
      <c r="G24" s="77">
        <f t="shared" si="0"/>
        <v>0</v>
      </c>
    </row>
    <row r="25" spans="1:10" x14ac:dyDescent="0.2">
      <c r="A25" s="74" t="s">
        <v>123</v>
      </c>
      <c r="B25" s="111" t="s">
        <v>355</v>
      </c>
      <c r="C25" s="112">
        <v>30</v>
      </c>
      <c r="D25" s="113" t="s">
        <v>61</v>
      </c>
      <c r="E25" s="75" t="s">
        <v>109</v>
      </c>
      <c r="F25" s="76"/>
      <c r="G25" s="77">
        <f t="shared" si="0"/>
        <v>0</v>
      </c>
    </row>
    <row r="26" spans="1:10" x14ac:dyDescent="0.2">
      <c r="A26" s="87">
        <v>2</v>
      </c>
      <c r="B26" s="88" t="s">
        <v>174</v>
      </c>
      <c r="C26" s="123"/>
      <c r="D26" s="90"/>
      <c r="E26" s="91"/>
      <c r="F26" s="92"/>
      <c r="G26" s="93"/>
    </row>
    <row r="27" spans="1:10" ht="25.5" x14ac:dyDescent="0.2">
      <c r="A27" s="74" t="s">
        <v>54</v>
      </c>
      <c r="B27" s="111" t="s">
        <v>177</v>
      </c>
      <c r="C27" s="112">
        <v>18</v>
      </c>
      <c r="D27" s="113" t="s">
        <v>61</v>
      </c>
      <c r="E27" s="116"/>
      <c r="F27" s="76"/>
      <c r="G27" s="77">
        <f t="shared" si="0"/>
        <v>0</v>
      </c>
    </row>
    <row r="28" spans="1:10" ht="25.5" x14ac:dyDescent="0.2">
      <c r="A28" s="74" t="s">
        <v>55</v>
      </c>
      <c r="B28" s="111" t="s">
        <v>169</v>
      </c>
      <c r="C28" s="112">
        <v>25</v>
      </c>
      <c r="D28" s="113" t="s">
        <v>61</v>
      </c>
      <c r="E28" s="116"/>
      <c r="F28" s="76"/>
      <c r="G28" s="77">
        <f t="shared" si="0"/>
        <v>0</v>
      </c>
      <c r="J28" s="152"/>
    </row>
    <row r="29" spans="1:10" ht="24" customHeight="1" x14ac:dyDescent="0.2">
      <c r="A29" s="74" t="s">
        <v>170</v>
      </c>
      <c r="B29" s="111" t="s">
        <v>190</v>
      </c>
      <c r="C29" s="112">
        <v>5</v>
      </c>
      <c r="D29" s="113" t="s">
        <v>61</v>
      </c>
      <c r="E29" s="116"/>
      <c r="F29" s="76"/>
      <c r="G29" s="77">
        <f t="shared" si="0"/>
        <v>0</v>
      </c>
      <c r="J29" s="152"/>
    </row>
    <row r="30" spans="1:10" s="107" customFormat="1" ht="38.25" x14ac:dyDescent="0.2">
      <c r="A30" s="74" t="s">
        <v>189</v>
      </c>
      <c r="B30" s="204" t="s">
        <v>347</v>
      </c>
      <c r="C30" s="205">
        <v>550</v>
      </c>
      <c r="D30" s="205" t="s">
        <v>346</v>
      </c>
      <c r="E30" s="133"/>
      <c r="F30" s="133"/>
      <c r="G30" s="77">
        <f t="shared" si="0"/>
        <v>0</v>
      </c>
      <c r="J30" s="208"/>
    </row>
    <row r="31" spans="1:10" s="124" customFormat="1" ht="24" customHeight="1" x14ac:dyDescent="0.2">
      <c r="A31" s="74" t="s">
        <v>242</v>
      </c>
      <c r="B31" s="111" t="s">
        <v>249</v>
      </c>
      <c r="C31" s="112">
        <v>15</v>
      </c>
      <c r="D31" s="113" t="s">
        <v>61</v>
      </c>
      <c r="E31" s="116"/>
      <c r="F31" s="76"/>
      <c r="G31" s="77">
        <f t="shared" si="0"/>
        <v>0</v>
      </c>
      <c r="J31" s="209"/>
    </row>
    <row r="32" spans="1:10" x14ac:dyDescent="0.2">
      <c r="A32" s="87">
        <v>3</v>
      </c>
      <c r="B32" s="88" t="s">
        <v>180</v>
      </c>
      <c r="C32" s="89"/>
      <c r="D32" s="90"/>
      <c r="E32" s="91"/>
      <c r="F32" s="92"/>
      <c r="G32" s="93"/>
    </row>
    <row r="33" spans="1:10" s="124" customFormat="1" ht="39" customHeight="1" x14ac:dyDescent="0.2">
      <c r="A33" s="74" t="s">
        <v>57</v>
      </c>
      <c r="B33" s="111" t="s">
        <v>248</v>
      </c>
      <c r="C33" s="112">
        <v>2</v>
      </c>
      <c r="D33" s="113" t="s">
        <v>60</v>
      </c>
      <c r="E33" s="116"/>
      <c r="F33" s="76"/>
      <c r="G33" s="77">
        <f t="shared" si="0"/>
        <v>0</v>
      </c>
    </row>
    <row r="34" spans="1:10" ht="25.5" x14ac:dyDescent="0.2">
      <c r="A34" s="74" t="s">
        <v>111</v>
      </c>
      <c r="B34" s="111" t="s">
        <v>167</v>
      </c>
      <c r="C34" s="112">
        <v>6</v>
      </c>
      <c r="D34" s="113" t="s">
        <v>61</v>
      </c>
      <c r="E34" s="116"/>
      <c r="F34" s="76"/>
      <c r="G34" s="77">
        <f t="shared" si="0"/>
        <v>0</v>
      </c>
    </row>
    <row r="35" spans="1:10" ht="25.5" x14ac:dyDescent="0.2">
      <c r="A35" s="74" t="s">
        <v>113</v>
      </c>
      <c r="B35" s="111" t="s">
        <v>130</v>
      </c>
      <c r="C35" s="112">
        <v>5</v>
      </c>
      <c r="D35" s="113" t="s">
        <v>61</v>
      </c>
      <c r="E35" s="116"/>
      <c r="F35" s="76"/>
      <c r="G35" s="77">
        <f t="shared" si="0"/>
        <v>0</v>
      </c>
    </row>
    <row r="36" spans="1:10" ht="25.5" x14ac:dyDescent="0.2">
      <c r="A36" s="74" t="s">
        <v>114</v>
      </c>
      <c r="B36" s="111" t="s">
        <v>88</v>
      </c>
      <c r="C36" s="112">
        <v>6</v>
      </c>
      <c r="D36" s="113" t="s">
        <v>61</v>
      </c>
      <c r="E36" s="116"/>
      <c r="F36" s="76"/>
      <c r="G36" s="77">
        <f t="shared" si="0"/>
        <v>0</v>
      </c>
    </row>
    <row r="37" spans="1:10" ht="38.25" x14ac:dyDescent="0.2">
      <c r="A37" s="74" t="s">
        <v>115</v>
      </c>
      <c r="B37" s="111" t="s">
        <v>168</v>
      </c>
      <c r="C37" s="112">
        <v>2</v>
      </c>
      <c r="D37" s="113" t="s">
        <v>60</v>
      </c>
      <c r="E37" s="116"/>
      <c r="F37" s="76"/>
      <c r="G37" s="77">
        <f t="shared" si="0"/>
        <v>0</v>
      </c>
    </row>
    <row r="38" spans="1:10" ht="25.5" x14ac:dyDescent="0.2">
      <c r="A38" s="74" t="s">
        <v>139</v>
      </c>
      <c r="B38" s="111" t="s">
        <v>244</v>
      </c>
      <c r="C38" s="112">
        <v>15</v>
      </c>
      <c r="D38" s="113" t="s">
        <v>61</v>
      </c>
      <c r="E38" s="116"/>
      <c r="F38" s="76"/>
      <c r="G38" s="77">
        <f t="shared" si="0"/>
        <v>0</v>
      </c>
    </row>
    <row r="39" spans="1:10" x14ac:dyDescent="0.2">
      <c r="A39" s="87">
        <v>5</v>
      </c>
      <c r="B39" s="88" t="s">
        <v>106</v>
      </c>
      <c r="C39" s="89"/>
      <c r="D39" s="90"/>
      <c r="E39" s="91"/>
      <c r="F39" s="92"/>
      <c r="G39" s="93"/>
    </row>
    <row r="40" spans="1:10" s="107" customFormat="1" x14ac:dyDescent="0.2">
      <c r="A40" s="74" t="s">
        <v>30</v>
      </c>
      <c r="B40" s="99" t="s">
        <v>64</v>
      </c>
      <c r="C40" s="100">
        <v>100</v>
      </c>
      <c r="D40" s="118" t="s">
        <v>61</v>
      </c>
      <c r="E40" s="101"/>
      <c r="F40" s="101"/>
      <c r="G40" s="77">
        <f t="shared" si="0"/>
        <v>0</v>
      </c>
    </row>
    <row r="41" spans="1:10" s="107" customFormat="1" x14ac:dyDescent="0.2">
      <c r="A41" s="74" t="s">
        <v>32</v>
      </c>
      <c r="B41" s="111" t="s">
        <v>349</v>
      </c>
      <c r="C41" s="112">
        <v>100</v>
      </c>
      <c r="D41" s="113" t="s">
        <v>61</v>
      </c>
      <c r="E41" s="206"/>
      <c r="F41" s="207"/>
      <c r="G41" s="77">
        <f t="shared" si="0"/>
        <v>0</v>
      </c>
      <c r="J41" s="152"/>
    </row>
    <row r="42" spans="1:10" ht="25.5" x14ac:dyDescent="0.2">
      <c r="A42" s="74" t="s">
        <v>34</v>
      </c>
      <c r="B42" s="111" t="s">
        <v>165</v>
      </c>
      <c r="C42" s="112">
        <v>180</v>
      </c>
      <c r="D42" s="113" t="s">
        <v>61</v>
      </c>
      <c r="E42" s="116"/>
      <c r="F42" s="76"/>
      <c r="G42" s="77">
        <f t="shared" si="0"/>
        <v>0</v>
      </c>
    </row>
    <row r="43" spans="1:10" ht="30" customHeight="1" x14ac:dyDescent="0.2">
      <c r="A43" s="74" t="s">
        <v>36</v>
      </c>
      <c r="B43" s="115" t="s">
        <v>348</v>
      </c>
      <c r="C43" s="119">
        <v>60</v>
      </c>
      <c r="D43" s="113" t="s">
        <v>61</v>
      </c>
      <c r="E43" s="117"/>
      <c r="F43" s="101"/>
      <c r="G43" s="77">
        <f t="shared" si="0"/>
        <v>0</v>
      </c>
    </row>
    <row r="44" spans="1:10" x14ac:dyDescent="0.2">
      <c r="A44" s="87">
        <v>6</v>
      </c>
      <c r="B44" s="88" t="s">
        <v>105</v>
      </c>
      <c r="C44" s="89"/>
      <c r="D44" s="90"/>
      <c r="E44" s="91"/>
      <c r="F44" s="92"/>
      <c r="G44" s="93"/>
    </row>
    <row r="45" spans="1:10" ht="26.25" customHeight="1" x14ac:dyDescent="0.2">
      <c r="A45" s="120" t="s">
        <v>90</v>
      </c>
      <c r="B45" s="111" t="s">
        <v>352</v>
      </c>
      <c r="C45" s="103">
        <v>110</v>
      </c>
      <c r="D45" s="103" t="s">
        <v>61</v>
      </c>
      <c r="E45" s="122" t="s">
        <v>198</v>
      </c>
      <c r="F45" s="76"/>
      <c r="G45" s="77">
        <f t="shared" si="0"/>
        <v>0</v>
      </c>
    </row>
    <row r="46" spans="1:10" x14ac:dyDescent="0.2">
      <c r="A46" s="120" t="s">
        <v>91</v>
      </c>
      <c r="B46" s="111" t="s">
        <v>353</v>
      </c>
      <c r="C46" s="103">
        <v>30</v>
      </c>
      <c r="D46" s="103" t="s">
        <v>78</v>
      </c>
      <c r="E46" s="122" t="s">
        <v>198</v>
      </c>
      <c r="F46" s="76"/>
      <c r="G46" s="77">
        <f t="shared" si="0"/>
        <v>0</v>
      </c>
    </row>
    <row r="47" spans="1:10" ht="25.5" x14ac:dyDescent="0.2">
      <c r="A47" s="120" t="s">
        <v>176</v>
      </c>
      <c r="B47" s="102" t="s">
        <v>107</v>
      </c>
      <c r="C47" s="103">
        <v>5</v>
      </c>
      <c r="D47" s="103" t="s">
        <v>61</v>
      </c>
      <c r="E47" s="76"/>
      <c r="F47" s="76"/>
      <c r="G47" s="77">
        <f t="shared" si="0"/>
        <v>0</v>
      </c>
    </row>
    <row r="48" spans="1:10" ht="25.5" x14ac:dyDescent="0.2">
      <c r="A48" s="120" t="s">
        <v>327</v>
      </c>
      <c r="B48" s="102" t="s">
        <v>354</v>
      </c>
      <c r="C48" s="103">
        <v>9</v>
      </c>
      <c r="D48" s="103" t="s">
        <v>78</v>
      </c>
      <c r="E48" s="76"/>
      <c r="F48" s="76"/>
      <c r="G48" s="77">
        <f t="shared" si="0"/>
        <v>0</v>
      </c>
    </row>
    <row r="49" spans="1:7" x14ac:dyDescent="0.2">
      <c r="A49" s="87">
        <v>7</v>
      </c>
      <c r="B49" s="88" t="s">
        <v>163</v>
      </c>
      <c r="C49" s="89"/>
      <c r="D49" s="90"/>
      <c r="E49" s="91"/>
      <c r="F49" s="92"/>
      <c r="G49" s="93"/>
    </row>
    <row r="50" spans="1:7" x14ac:dyDescent="0.2">
      <c r="A50" s="74" t="s">
        <v>67</v>
      </c>
      <c r="B50" s="114" t="s">
        <v>103</v>
      </c>
      <c r="C50" s="112"/>
      <c r="D50" s="113"/>
      <c r="E50" s="75"/>
      <c r="F50" s="122"/>
      <c r="G50" s="77"/>
    </row>
    <row r="51" spans="1:7" x14ac:dyDescent="0.2">
      <c r="A51" s="74" t="s">
        <v>152</v>
      </c>
      <c r="B51" s="111" t="s">
        <v>79</v>
      </c>
      <c r="C51" s="112">
        <v>6</v>
      </c>
      <c r="D51" s="113" t="s">
        <v>60</v>
      </c>
      <c r="E51" s="116"/>
      <c r="F51" s="76"/>
      <c r="G51" s="77">
        <f t="shared" ref="G51:G77" si="1">SUMPRODUCT(E51:F51)*C51</f>
        <v>0</v>
      </c>
    </row>
    <row r="52" spans="1:7" x14ac:dyDescent="0.2">
      <c r="A52" s="74" t="s">
        <v>153</v>
      </c>
      <c r="B52" s="111" t="s">
        <v>162</v>
      </c>
      <c r="C52" s="112">
        <v>1</v>
      </c>
      <c r="D52" s="113" t="s">
        <v>60</v>
      </c>
      <c r="E52" s="116"/>
      <c r="F52" s="76"/>
      <c r="G52" s="77">
        <f t="shared" si="1"/>
        <v>0</v>
      </c>
    </row>
    <row r="53" spans="1:7" x14ac:dyDescent="0.2">
      <c r="A53" s="74" t="s">
        <v>154</v>
      </c>
      <c r="B53" s="111" t="s">
        <v>83</v>
      </c>
      <c r="C53" s="112">
        <v>2</v>
      </c>
      <c r="D53" s="113" t="s">
        <v>60</v>
      </c>
      <c r="E53" s="116"/>
      <c r="F53" s="76"/>
      <c r="G53" s="77">
        <f t="shared" si="1"/>
        <v>0</v>
      </c>
    </row>
    <row r="54" spans="1:7" x14ac:dyDescent="0.2">
      <c r="A54" s="74" t="s">
        <v>155</v>
      </c>
      <c r="B54" s="111" t="s">
        <v>80</v>
      </c>
      <c r="C54" s="112">
        <v>2</v>
      </c>
      <c r="D54" s="113" t="s">
        <v>60</v>
      </c>
      <c r="E54" s="116"/>
      <c r="F54" s="76"/>
      <c r="G54" s="77">
        <f t="shared" si="1"/>
        <v>0</v>
      </c>
    </row>
    <row r="55" spans="1:7" x14ac:dyDescent="0.2">
      <c r="A55" s="74" t="s">
        <v>156</v>
      </c>
      <c r="B55" s="111" t="s">
        <v>81</v>
      </c>
      <c r="C55" s="112">
        <v>2</v>
      </c>
      <c r="D55" s="113" t="s">
        <v>60</v>
      </c>
      <c r="E55" s="116"/>
      <c r="F55" s="76"/>
      <c r="G55" s="77">
        <f t="shared" si="1"/>
        <v>0</v>
      </c>
    </row>
    <row r="56" spans="1:7" x14ac:dyDescent="0.2">
      <c r="A56" s="74" t="s">
        <v>68</v>
      </c>
      <c r="B56" s="114" t="s">
        <v>102</v>
      </c>
      <c r="C56" s="112"/>
      <c r="D56" s="113"/>
      <c r="E56" s="75"/>
      <c r="F56" s="122"/>
      <c r="G56" s="77"/>
    </row>
    <row r="57" spans="1:7" x14ac:dyDescent="0.2">
      <c r="A57" s="74" t="s">
        <v>124</v>
      </c>
      <c r="B57" s="111" t="s">
        <v>120</v>
      </c>
      <c r="C57" s="112">
        <v>1</v>
      </c>
      <c r="D57" s="113" t="s">
        <v>60</v>
      </c>
      <c r="E57" s="116"/>
      <c r="F57" s="76"/>
      <c r="G57" s="77">
        <f t="shared" si="1"/>
        <v>0</v>
      </c>
    </row>
    <row r="58" spans="1:7" x14ac:dyDescent="0.2">
      <c r="A58" s="74" t="s">
        <v>117</v>
      </c>
      <c r="B58" s="114" t="s">
        <v>101</v>
      </c>
      <c r="C58" s="112"/>
      <c r="D58" s="113"/>
      <c r="E58" s="75"/>
      <c r="F58" s="122"/>
      <c r="G58" s="77"/>
    </row>
    <row r="59" spans="1:7" x14ac:dyDescent="0.2">
      <c r="A59" s="74" t="s">
        <v>125</v>
      </c>
      <c r="B59" s="111" t="s">
        <v>84</v>
      </c>
      <c r="C59" s="112">
        <v>1</v>
      </c>
      <c r="D59" s="113" t="s">
        <v>60</v>
      </c>
      <c r="E59" s="116"/>
      <c r="F59" s="76"/>
      <c r="G59" s="77">
        <f t="shared" si="1"/>
        <v>0</v>
      </c>
    </row>
    <row r="60" spans="1:7" x14ac:dyDescent="0.2">
      <c r="A60" s="74" t="s">
        <v>157</v>
      </c>
      <c r="B60" s="111" t="s">
        <v>85</v>
      </c>
      <c r="C60" s="112">
        <v>1</v>
      </c>
      <c r="D60" s="113" t="s">
        <v>60</v>
      </c>
      <c r="E60" s="116"/>
      <c r="F60" s="76"/>
      <c r="G60" s="77">
        <f t="shared" si="1"/>
        <v>0</v>
      </c>
    </row>
    <row r="61" spans="1:7" x14ac:dyDescent="0.2">
      <c r="A61" s="74" t="s">
        <v>158</v>
      </c>
      <c r="B61" s="111" t="s">
        <v>86</v>
      </c>
      <c r="C61" s="112">
        <v>1</v>
      </c>
      <c r="D61" s="113" t="s">
        <v>60</v>
      </c>
      <c r="E61" s="116"/>
      <c r="F61" s="76"/>
      <c r="G61" s="77">
        <f t="shared" si="1"/>
        <v>0</v>
      </c>
    </row>
    <row r="62" spans="1:7" x14ac:dyDescent="0.2">
      <c r="A62" s="74" t="s">
        <v>118</v>
      </c>
      <c r="B62" s="114" t="s">
        <v>100</v>
      </c>
      <c r="C62" s="112"/>
      <c r="D62" s="113"/>
      <c r="E62" s="75"/>
      <c r="F62" s="122"/>
      <c r="G62" s="77"/>
    </row>
    <row r="63" spans="1:7" x14ac:dyDescent="0.2">
      <c r="A63" s="74" t="s">
        <v>126</v>
      </c>
      <c r="B63" s="111" t="s">
        <v>87</v>
      </c>
      <c r="C63" s="112">
        <v>1</v>
      </c>
      <c r="D63" s="113" t="s">
        <v>60</v>
      </c>
      <c r="E63" s="116"/>
      <c r="F63" s="76"/>
      <c r="G63" s="77">
        <f t="shared" si="1"/>
        <v>0</v>
      </c>
    </row>
    <row r="64" spans="1:7" x14ac:dyDescent="0.2">
      <c r="A64" s="74" t="s">
        <v>127</v>
      </c>
      <c r="B64" s="111" t="s">
        <v>166</v>
      </c>
      <c r="C64" s="112">
        <v>1</v>
      </c>
      <c r="D64" s="113" t="s">
        <v>60</v>
      </c>
      <c r="E64" s="116"/>
      <c r="F64" s="76"/>
      <c r="G64" s="77">
        <f t="shared" si="1"/>
        <v>0</v>
      </c>
    </row>
    <row r="65" spans="1:7" x14ac:dyDescent="0.2">
      <c r="A65" s="74" t="s">
        <v>119</v>
      </c>
      <c r="B65" s="114" t="s">
        <v>99</v>
      </c>
      <c r="C65" s="112"/>
      <c r="D65" s="113"/>
      <c r="E65" s="75"/>
      <c r="F65" s="122"/>
      <c r="G65" s="77"/>
    </row>
    <row r="66" spans="1:7" x14ac:dyDescent="0.2">
      <c r="A66" s="74" t="s">
        <v>128</v>
      </c>
      <c r="B66" s="111" t="s">
        <v>82</v>
      </c>
      <c r="C66" s="112">
        <v>4</v>
      </c>
      <c r="D66" s="113" t="s">
        <v>60</v>
      </c>
      <c r="E66" s="116"/>
      <c r="F66" s="76"/>
      <c r="G66" s="77">
        <f t="shared" si="1"/>
        <v>0</v>
      </c>
    </row>
    <row r="67" spans="1:7" x14ac:dyDescent="0.2">
      <c r="A67" s="74" t="s">
        <v>110</v>
      </c>
      <c r="B67" s="114" t="s">
        <v>131</v>
      </c>
      <c r="C67" s="112"/>
      <c r="D67" s="113"/>
      <c r="E67" s="75"/>
      <c r="F67" s="122"/>
      <c r="G67" s="77"/>
    </row>
    <row r="68" spans="1:7" x14ac:dyDescent="0.2">
      <c r="A68" s="74" t="s">
        <v>132</v>
      </c>
      <c r="B68" s="111" t="s">
        <v>133</v>
      </c>
      <c r="C68" s="112">
        <v>1</v>
      </c>
      <c r="D68" s="113" t="s">
        <v>60</v>
      </c>
      <c r="E68" s="116"/>
      <c r="F68" s="76"/>
      <c r="G68" s="77">
        <f t="shared" si="1"/>
        <v>0</v>
      </c>
    </row>
    <row r="69" spans="1:7" x14ac:dyDescent="0.2">
      <c r="A69" s="74" t="s">
        <v>129</v>
      </c>
      <c r="B69" s="111" t="s">
        <v>134</v>
      </c>
      <c r="C69" s="112">
        <v>1</v>
      </c>
      <c r="D69" s="113" t="s">
        <v>60</v>
      </c>
      <c r="E69" s="116"/>
      <c r="F69" s="76"/>
      <c r="G69" s="77">
        <f t="shared" si="1"/>
        <v>0</v>
      </c>
    </row>
    <row r="70" spans="1:7" ht="15.75" customHeight="1" x14ac:dyDescent="0.2">
      <c r="A70" s="74" t="s">
        <v>159</v>
      </c>
      <c r="B70" s="111" t="s">
        <v>135</v>
      </c>
      <c r="C70" s="112">
        <v>1</v>
      </c>
      <c r="D70" s="113" t="s">
        <v>60</v>
      </c>
      <c r="E70" s="116"/>
      <c r="F70" s="76"/>
      <c r="G70" s="77">
        <f t="shared" si="1"/>
        <v>0</v>
      </c>
    </row>
    <row r="71" spans="1:7" x14ac:dyDescent="0.2">
      <c r="A71" s="87">
        <v>8</v>
      </c>
      <c r="B71" s="88" t="s">
        <v>160</v>
      </c>
      <c r="C71" s="89"/>
      <c r="D71" s="90"/>
      <c r="E71" s="91"/>
      <c r="F71" s="92"/>
      <c r="G71" s="93"/>
    </row>
    <row r="72" spans="1:7" x14ac:dyDescent="0.2">
      <c r="A72" s="74" t="s">
        <v>92</v>
      </c>
      <c r="B72" s="111" t="s">
        <v>161</v>
      </c>
      <c r="C72" s="112">
        <v>1</v>
      </c>
      <c r="D72" s="113" t="s">
        <v>60</v>
      </c>
      <c r="E72" s="116"/>
      <c r="F72" s="76"/>
      <c r="G72" s="77">
        <f t="shared" si="1"/>
        <v>0</v>
      </c>
    </row>
    <row r="73" spans="1:7" ht="18.75" customHeight="1" x14ac:dyDescent="0.2">
      <c r="A73" s="74" t="s">
        <v>191</v>
      </c>
      <c r="B73" s="99" t="s">
        <v>194</v>
      </c>
      <c r="C73" s="136">
        <v>1</v>
      </c>
      <c r="D73" s="136" t="s">
        <v>136</v>
      </c>
      <c r="E73" s="101"/>
      <c r="F73" s="101"/>
      <c r="G73" s="77">
        <f t="shared" si="1"/>
        <v>0</v>
      </c>
    </row>
    <row r="74" spans="1:7" ht="17.25" customHeight="1" x14ac:dyDescent="0.2">
      <c r="A74" s="74" t="s">
        <v>193</v>
      </c>
      <c r="B74" s="99" t="s">
        <v>247</v>
      </c>
      <c r="C74" s="136">
        <v>1</v>
      </c>
      <c r="D74" s="136" t="s">
        <v>136</v>
      </c>
      <c r="E74" s="101"/>
      <c r="F74" s="101"/>
      <c r="G74" s="77">
        <f t="shared" si="1"/>
        <v>0</v>
      </c>
    </row>
    <row r="75" spans="1:7" s="124" customFormat="1" ht="25.5" x14ac:dyDescent="0.2">
      <c r="A75" s="74" t="s">
        <v>195</v>
      </c>
      <c r="B75" s="102" t="s">
        <v>192</v>
      </c>
      <c r="C75" s="134">
        <v>1</v>
      </c>
      <c r="D75" s="135" t="s">
        <v>136</v>
      </c>
      <c r="E75" s="122" t="s">
        <v>109</v>
      </c>
      <c r="F75" s="76"/>
      <c r="G75" s="77">
        <f t="shared" si="1"/>
        <v>0</v>
      </c>
    </row>
    <row r="76" spans="1:7" x14ac:dyDescent="0.2">
      <c r="A76" s="74" t="s">
        <v>245</v>
      </c>
      <c r="B76" s="114" t="s">
        <v>164</v>
      </c>
      <c r="C76" s="112"/>
      <c r="D76" s="113"/>
      <c r="E76" s="75"/>
      <c r="F76" s="122"/>
      <c r="G76" s="77"/>
    </row>
    <row r="77" spans="1:7" x14ac:dyDescent="0.2">
      <c r="A77" s="74" t="s">
        <v>246</v>
      </c>
      <c r="B77" s="111" t="s">
        <v>183</v>
      </c>
      <c r="C77" s="112">
        <v>6</v>
      </c>
      <c r="D77" s="113" t="s">
        <v>60</v>
      </c>
      <c r="E77" s="116"/>
      <c r="F77" s="76"/>
      <c r="G77" s="77">
        <f t="shared" si="1"/>
        <v>0</v>
      </c>
    </row>
    <row r="78" spans="1:7" x14ac:dyDescent="0.2">
      <c r="A78" s="87">
        <v>9</v>
      </c>
      <c r="B78" s="88" t="s">
        <v>104</v>
      </c>
      <c r="C78" s="89"/>
      <c r="D78" s="90"/>
      <c r="E78" s="91"/>
      <c r="F78" s="92"/>
      <c r="G78" s="93"/>
    </row>
    <row r="79" spans="1:7" x14ac:dyDescent="0.2">
      <c r="A79" s="74" t="s">
        <v>93</v>
      </c>
      <c r="B79" s="140" t="s">
        <v>172</v>
      </c>
      <c r="C79" s="112"/>
      <c r="D79" s="113"/>
      <c r="E79" s="138"/>
      <c r="F79" s="137"/>
      <c r="G79" s="77"/>
    </row>
    <row r="80" spans="1:7" x14ac:dyDescent="0.2">
      <c r="A80" s="74" t="s">
        <v>196</v>
      </c>
      <c r="B80" s="102" t="s">
        <v>202</v>
      </c>
      <c r="C80" s="112">
        <v>1</v>
      </c>
      <c r="D80" s="113" t="s">
        <v>60</v>
      </c>
      <c r="E80" s="138" t="s">
        <v>198</v>
      </c>
      <c r="F80" s="101"/>
      <c r="G80" s="77">
        <f t="shared" ref="G80:G106" si="2">SUMPRODUCT(E80:F80)*C80</f>
        <v>0</v>
      </c>
    </row>
    <row r="81" spans="1:7" x14ac:dyDescent="0.2">
      <c r="A81" s="74" t="s">
        <v>197</v>
      </c>
      <c r="B81" s="115" t="s">
        <v>203</v>
      </c>
      <c r="C81" s="119">
        <v>2</v>
      </c>
      <c r="D81" s="139" t="s">
        <v>60</v>
      </c>
      <c r="E81" s="117"/>
      <c r="F81" s="101"/>
      <c r="G81" s="77">
        <f t="shared" si="2"/>
        <v>0</v>
      </c>
    </row>
    <row r="82" spans="1:7" x14ac:dyDescent="0.2">
      <c r="A82" s="74" t="s">
        <v>94</v>
      </c>
      <c r="B82" s="140" t="s">
        <v>227</v>
      </c>
      <c r="C82" s="112"/>
      <c r="D82" s="113"/>
      <c r="E82" s="138"/>
      <c r="F82" s="137"/>
      <c r="G82" s="77"/>
    </row>
    <row r="83" spans="1:7" x14ac:dyDescent="0.2">
      <c r="A83" s="74" t="s">
        <v>199</v>
      </c>
      <c r="B83" s="115" t="s">
        <v>204</v>
      </c>
      <c r="C83" s="112">
        <v>9</v>
      </c>
      <c r="D83" s="113" t="s">
        <v>60</v>
      </c>
      <c r="E83" s="117"/>
      <c r="F83" s="101"/>
      <c r="G83" s="77">
        <f t="shared" si="2"/>
        <v>0</v>
      </c>
    </row>
    <row r="84" spans="1:7" x14ac:dyDescent="0.2">
      <c r="A84" s="74" t="s">
        <v>200</v>
      </c>
      <c r="B84" s="115" t="s">
        <v>206</v>
      </c>
      <c r="C84" s="119">
        <v>4</v>
      </c>
      <c r="D84" s="139" t="s">
        <v>60</v>
      </c>
      <c r="E84" s="117"/>
      <c r="F84" s="101"/>
      <c r="G84" s="77">
        <f t="shared" si="2"/>
        <v>0</v>
      </c>
    </row>
    <row r="85" spans="1:7" x14ac:dyDescent="0.2">
      <c r="A85" s="74" t="s">
        <v>201</v>
      </c>
      <c r="B85" s="115" t="s">
        <v>207</v>
      </c>
      <c r="C85" s="112">
        <v>1</v>
      </c>
      <c r="D85" s="113" t="s">
        <v>60</v>
      </c>
      <c r="E85" s="117"/>
      <c r="F85" s="101"/>
      <c r="G85" s="77">
        <f t="shared" si="2"/>
        <v>0</v>
      </c>
    </row>
    <row r="86" spans="1:7" ht="15" customHeight="1" x14ac:dyDescent="0.2">
      <c r="A86" s="74" t="s">
        <v>205</v>
      </c>
      <c r="B86" s="115" t="s">
        <v>208</v>
      </c>
      <c r="C86" s="112">
        <v>1</v>
      </c>
      <c r="D86" s="113" t="s">
        <v>60</v>
      </c>
      <c r="E86" s="117"/>
      <c r="F86" s="101"/>
      <c r="G86" s="77">
        <f t="shared" si="2"/>
        <v>0</v>
      </c>
    </row>
    <row r="87" spans="1:7" x14ac:dyDescent="0.2">
      <c r="A87" s="74" t="s">
        <v>95</v>
      </c>
      <c r="B87" s="140" t="s">
        <v>226</v>
      </c>
      <c r="C87" s="112"/>
      <c r="D87" s="113"/>
      <c r="E87" s="138"/>
      <c r="F87" s="137"/>
      <c r="G87" s="77"/>
    </row>
    <row r="88" spans="1:7" ht="27" customHeight="1" x14ac:dyDescent="0.2">
      <c r="A88" s="74" t="s">
        <v>209</v>
      </c>
      <c r="B88" s="115" t="s">
        <v>218</v>
      </c>
      <c r="C88" s="119">
        <v>5</v>
      </c>
      <c r="D88" s="139" t="s">
        <v>60</v>
      </c>
      <c r="E88" s="117"/>
      <c r="F88" s="101"/>
      <c r="G88" s="77">
        <f t="shared" si="2"/>
        <v>0</v>
      </c>
    </row>
    <row r="89" spans="1:7" ht="25.5" x14ac:dyDescent="0.2">
      <c r="A89" s="74" t="s">
        <v>210</v>
      </c>
      <c r="B89" s="115" t="s">
        <v>219</v>
      </c>
      <c r="C89" s="112">
        <v>4</v>
      </c>
      <c r="D89" s="113" t="s">
        <v>60</v>
      </c>
      <c r="E89" s="117"/>
      <c r="F89" s="101"/>
      <c r="G89" s="77">
        <f t="shared" si="2"/>
        <v>0</v>
      </c>
    </row>
    <row r="90" spans="1:7" x14ac:dyDescent="0.2">
      <c r="A90" s="74" t="s">
        <v>211</v>
      </c>
      <c r="B90" s="115" t="s">
        <v>220</v>
      </c>
      <c r="C90" s="112">
        <v>6</v>
      </c>
      <c r="D90" s="113" t="s">
        <v>60</v>
      </c>
      <c r="E90" s="117"/>
      <c r="F90" s="101"/>
      <c r="G90" s="77">
        <f t="shared" si="2"/>
        <v>0</v>
      </c>
    </row>
    <row r="91" spans="1:7" x14ac:dyDescent="0.2">
      <c r="A91" s="74" t="s">
        <v>212</v>
      </c>
      <c r="B91" s="115" t="s">
        <v>221</v>
      </c>
      <c r="C91" s="119">
        <v>28.25</v>
      </c>
      <c r="D91" s="139" t="s">
        <v>78</v>
      </c>
      <c r="E91" s="117"/>
      <c r="F91" s="101"/>
      <c r="G91" s="77">
        <f t="shared" si="2"/>
        <v>0</v>
      </c>
    </row>
    <row r="92" spans="1:7" ht="25.5" x14ac:dyDescent="0.2">
      <c r="A92" s="74" t="s">
        <v>213</v>
      </c>
      <c r="B92" s="115" t="s">
        <v>222</v>
      </c>
      <c r="C92" s="112">
        <v>5</v>
      </c>
      <c r="D92" s="113" t="s">
        <v>60</v>
      </c>
      <c r="E92" s="117"/>
      <c r="F92" s="101"/>
      <c r="G92" s="77">
        <f t="shared" si="2"/>
        <v>0</v>
      </c>
    </row>
    <row r="93" spans="1:7" ht="25.5" x14ac:dyDescent="0.2">
      <c r="A93" s="74" t="s">
        <v>214</v>
      </c>
      <c r="B93" s="115" t="s">
        <v>223</v>
      </c>
      <c r="C93" s="112">
        <v>2</v>
      </c>
      <c r="D93" s="113" t="s">
        <v>60</v>
      </c>
      <c r="E93" s="117"/>
      <c r="F93" s="101"/>
      <c r="G93" s="77">
        <f t="shared" si="2"/>
        <v>0</v>
      </c>
    </row>
    <row r="94" spans="1:7" ht="25.5" x14ac:dyDescent="0.2">
      <c r="A94" s="74" t="s">
        <v>215</v>
      </c>
      <c r="B94" s="115" t="s">
        <v>224</v>
      </c>
      <c r="C94" s="119">
        <v>85</v>
      </c>
      <c r="D94" s="139" t="s">
        <v>78</v>
      </c>
      <c r="E94" s="138" t="s">
        <v>198</v>
      </c>
      <c r="F94" s="101"/>
      <c r="G94" s="77">
        <f t="shared" si="2"/>
        <v>0</v>
      </c>
    </row>
    <row r="95" spans="1:7" ht="25.5" x14ac:dyDescent="0.2">
      <c r="A95" s="74" t="s">
        <v>217</v>
      </c>
      <c r="B95" s="115" t="s">
        <v>216</v>
      </c>
      <c r="C95" s="119">
        <v>28.25</v>
      </c>
      <c r="D95" s="139" t="s">
        <v>78</v>
      </c>
      <c r="E95" s="117"/>
      <c r="F95" s="101"/>
      <c r="G95" s="77">
        <f t="shared" si="2"/>
        <v>0</v>
      </c>
    </row>
    <row r="96" spans="1:7" x14ac:dyDescent="0.2">
      <c r="A96" s="74" t="s">
        <v>228</v>
      </c>
      <c r="B96" s="140" t="s">
        <v>225</v>
      </c>
      <c r="C96" s="112"/>
      <c r="D96" s="113"/>
      <c r="E96" s="138"/>
      <c r="F96" s="137"/>
      <c r="G96" s="77"/>
    </row>
    <row r="97" spans="1:7" x14ac:dyDescent="0.2">
      <c r="A97" s="74" t="s">
        <v>229</v>
      </c>
      <c r="B97" s="115" t="s">
        <v>235</v>
      </c>
      <c r="C97" s="112">
        <v>2</v>
      </c>
      <c r="D97" s="113" t="s">
        <v>60</v>
      </c>
      <c r="E97" s="117"/>
      <c r="F97" s="101"/>
      <c r="G97" s="77">
        <f t="shared" si="2"/>
        <v>0</v>
      </c>
    </row>
    <row r="98" spans="1:7" x14ac:dyDescent="0.2">
      <c r="A98" s="74" t="s">
        <v>230</v>
      </c>
      <c r="B98" s="115" t="s">
        <v>236</v>
      </c>
      <c r="C98" s="119">
        <v>11</v>
      </c>
      <c r="D98" s="139" t="s">
        <v>60</v>
      </c>
      <c r="E98" s="117"/>
      <c r="F98" s="101"/>
      <c r="G98" s="77">
        <f t="shared" si="2"/>
        <v>0</v>
      </c>
    </row>
    <row r="99" spans="1:7" x14ac:dyDescent="0.2">
      <c r="A99" s="74" t="s">
        <v>231</v>
      </c>
      <c r="B99" s="115" t="s">
        <v>237</v>
      </c>
      <c r="C99" s="112">
        <v>4</v>
      </c>
      <c r="D99" s="113" t="s">
        <v>60</v>
      </c>
      <c r="E99" s="117"/>
      <c r="F99" s="101"/>
      <c r="G99" s="77">
        <f t="shared" si="2"/>
        <v>0</v>
      </c>
    </row>
    <row r="100" spans="1:7" x14ac:dyDescent="0.2">
      <c r="A100" s="74" t="s">
        <v>232</v>
      </c>
      <c r="B100" s="115" t="s">
        <v>238</v>
      </c>
      <c r="C100" s="112">
        <v>5</v>
      </c>
      <c r="D100" s="113" t="s">
        <v>60</v>
      </c>
      <c r="E100" s="117"/>
      <c r="F100" s="101"/>
      <c r="G100" s="77">
        <f t="shared" si="2"/>
        <v>0</v>
      </c>
    </row>
    <row r="101" spans="1:7" x14ac:dyDescent="0.2">
      <c r="A101" s="74" t="s">
        <v>233</v>
      </c>
      <c r="B101" s="115" t="s">
        <v>239</v>
      </c>
      <c r="C101" s="119">
        <v>5</v>
      </c>
      <c r="D101" s="139" t="s">
        <v>60</v>
      </c>
      <c r="E101" s="117"/>
      <c r="F101" s="101"/>
      <c r="G101" s="77">
        <f t="shared" si="2"/>
        <v>0</v>
      </c>
    </row>
    <row r="102" spans="1:7" x14ac:dyDescent="0.2">
      <c r="A102" s="74" t="s">
        <v>234</v>
      </c>
      <c r="B102" s="115" t="s">
        <v>240</v>
      </c>
      <c r="C102" s="112">
        <v>2</v>
      </c>
      <c r="D102" s="113" t="s">
        <v>60</v>
      </c>
      <c r="E102" s="117"/>
      <c r="F102" s="101"/>
      <c r="G102" s="77">
        <f t="shared" si="2"/>
        <v>0</v>
      </c>
    </row>
    <row r="103" spans="1:7" x14ac:dyDescent="0.2">
      <c r="A103" s="87">
        <v>10</v>
      </c>
      <c r="B103" s="88" t="s">
        <v>108</v>
      </c>
      <c r="C103" s="89"/>
      <c r="D103" s="90"/>
      <c r="E103" s="91"/>
      <c r="F103" s="92"/>
      <c r="G103" s="93"/>
    </row>
    <row r="104" spans="1:7" x14ac:dyDescent="0.2">
      <c r="A104" s="120" t="s">
        <v>96</v>
      </c>
      <c r="B104" s="99" t="s">
        <v>89</v>
      </c>
      <c r="C104" s="100">
        <v>100</v>
      </c>
      <c r="D104" s="118" t="s">
        <v>61</v>
      </c>
      <c r="E104" s="101"/>
      <c r="F104" s="101"/>
      <c r="G104" s="77">
        <f t="shared" si="2"/>
        <v>0</v>
      </c>
    </row>
    <row r="105" spans="1:7" ht="39" customHeight="1" x14ac:dyDescent="0.2">
      <c r="A105" s="120" t="s">
        <v>97</v>
      </c>
      <c r="B105" s="99" t="s">
        <v>70</v>
      </c>
      <c r="C105" s="100">
        <v>40</v>
      </c>
      <c r="D105" s="118" t="s">
        <v>65</v>
      </c>
      <c r="E105" s="101"/>
      <c r="F105" s="101"/>
      <c r="G105" s="77">
        <f t="shared" si="2"/>
        <v>0</v>
      </c>
    </row>
    <row r="106" spans="1:7" ht="25.5" x14ac:dyDescent="0.2">
      <c r="A106" s="120" t="s">
        <v>98</v>
      </c>
      <c r="B106" s="99" t="s">
        <v>66</v>
      </c>
      <c r="C106" s="100">
        <v>40</v>
      </c>
      <c r="D106" s="118" t="s">
        <v>65</v>
      </c>
      <c r="E106" s="122" t="s">
        <v>109</v>
      </c>
      <c r="F106" s="101"/>
      <c r="G106" s="77">
        <f t="shared" si="2"/>
        <v>0</v>
      </c>
    </row>
    <row r="107" spans="1:7" x14ac:dyDescent="0.2">
      <c r="A107" s="121"/>
      <c r="B107" s="177" t="s">
        <v>12</v>
      </c>
      <c r="C107" s="177"/>
      <c r="D107" s="178"/>
      <c r="E107" s="104">
        <f>SUMPRODUCT(E16:E106,$C16:$C106)</f>
        <v>0</v>
      </c>
      <c r="F107" s="105">
        <f>SUMPRODUCT(F16:F106,$C16:$C106)</f>
        <v>0</v>
      </c>
      <c r="G107" s="106">
        <f>SUM(G16:G106)</f>
        <v>0</v>
      </c>
    </row>
    <row r="108" spans="1:7" x14ac:dyDescent="0.2">
      <c r="A108" s="80" t="s">
        <v>69</v>
      </c>
      <c r="B108" s="81" t="s">
        <v>11</v>
      </c>
      <c r="C108" s="82"/>
      <c r="D108" s="83"/>
      <c r="E108" s="84"/>
      <c r="F108" s="85"/>
      <c r="G108" s="86"/>
    </row>
    <row r="109" spans="1:7" s="124" customFormat="1" x14ac:dyDescent="0.2">
      <c r="A109" s="141">
        <v>1</v>
      </c>
      <c r="B109" s="142" t="s">
        <v>251</v>
      </c>
      <c r="C109" s="143"/>
      <c r="D109" s="144"/>
      <c r="E109" s="75"/>
      <c r="F109" s="122"/>
      <c r="G109" s="77"/>
    </row>
    <row r="110" spans="1:7" ht="38.25" x14ac:dyDescent="0.2">
      <c r="A110" s="120" t="s">
        <v>15</v>
      </c>
      <c r="B110" s="102" t="s">
        <v>345</v>
      </c>
      <c r="C110" s="143">
        <v>130</v>
      </c>
      <c r="D110" s="113" t="s">
        <v>60</v>
      </c>
      <c r="E110" s="76"/>
      <c r="F110" s="76"/>
      <c r="G110" s="77">
        <f t="shared" ref="G110" si="3">SUMPRODUCT(E110:F110)*C110</f>
        <v>0</v>
      </c>
    </row>
    <row r="111" spans="1:7" ht="38.25" x14ac:dyDescent="0.2">
      <c r="A111" s="120" t="s">
        <v>16</v>
      </c>
      <c r="B111" s="102" t="s">
        <v>342</v>
      </c>
      <c r="C111" s="143">
        <v>3</v>
      </c>
      <c r="D111" s="113" t="s">
        <v>60</v>
      </c>
      <c r="E111" s="76"/>
      <c r="F111" s="76"/>
      <c r="G111" s="77">
        <f t="shared" ref="G111" si="4">SUMPRODUCT(E111:F111)*C111</f>
        <v>0</v>
      </c>
    </row>
    <row r="112" spans="1:7" s="107" customFormat="1" ht="63.75" x14ac:dyDescent="0.2">
      <c r="A112" s="120" t="s">
        <v>56</v>
      </c>
      <c r="B112" s="212" t="s">
        <v>252</v>
      </c>
      <c r="C112" s="143">
        <v>4</v>
      </c>
      <c r="D112" s="113" t="s">
        <v>60</v>
      </c>
      <c r="E112" s="116"/>
      <c r="F112" s="76"/>
      <c r="G112" s="145">
        <f>SUM(E112,F112)*C112</f>
        <v>0</v>
      </c>
    </row>
    <row r="113" spans="1:7" ht="25.5" x14ac:dyDescent="0.2">
      <c r="A113" s="120" t="s">
        <v>149</v>
      </c>
      <c r="B113" s="102" t="s">
        <v>340</v>
      </c>
      <c r="C113" s="143">
        <v>5</v>
      </c>
      <c r="D113" s="113" t="s">
        <v>60</v>
      </c>
      <c r="E113" s="116"/>
      <c r="F113" s="76"/>
      <c r="G113" s="145">
        <f>SUM(E113:F113)*C113</f>
        <v>0</v>
      </c>
    </row>
    <row r="114" spans="1:7" ht="25.5" x14ac:dyDescent="0.2">
      <c r="A114" s="120" t="s">
        <v>73</v>
      </c>
      <c r="B114" s="102" t="s">
        <v>339</v>
      </c>
      <c r="C114" s="143">
        <v>6</v>
      </c>
      <c r="D114" s="113" t="s">
        <v>60</v>
      </c>
      <c r="E114" s="116"/>
      <c r="F114" s="76"/>
      <c r="G114" s="145">
        <f>SUM(E114:F114)*C114</f>
        <v>0</v>
      </c>
    </row>
    <row r="115" spans="1:7" s="152" customFormat="1" x14ac:dyDescent="0.2">
      <c r="A115" s="120" t="s">
        <v>74</v>
      </c>
      <c r="B115" s="146" t="s">
        <v>253</v>
      </c>
      <c r="C115" s="147">
        <v>3</v>
      </c>
      <c r="D115" s="148" t="s">
        <v>60</v>
      </c>
      <c r="E115" s="149"/>
      <c r="F115" s="150"/>
      <c r="G115" s="151">
        <f t="shared" ref="G115:G116" si="5">SUM(E115:F115)*C115</f>
        <v>0</v>
      </c>
    </row>
    <row r="116" spans="1:7" ht="25.5" x14ac:dyDescent="0.2">
      <c r="A116" s="120" t="s">
        <v>75</v>
      </c>
      <c r="B116" s="102" t="s">
        <v>254</v>
      </c>
      <c r="C116" s="143">
        <v>5</v>
      </c>
      <c r="D116" s="113" t="s">
        <v>60</v>
      </c>
      <c r="E116" s="116"/>
      <c r="F116" s="76"/>
      <c r="G116" s="145">
        <f t="shared" si="5"/>
        <v>0</v>
      </c>
    </row>
    <row r="117" spans="1:7" s="124" customFormat="1" ht="51" x14ac:dyDescent="0.2">
      <c r="A117" s="120" t="s">
        <v>76</v>
      </c>
      <c r="B117" s="102" t="s">
        <v>255</v>
      </c>
      <c r="C117" s="143">
        <v>4</v>
      </c>
      <c r="D117" s="113" t="s">
        <v>60</v>
      </c>
      <c r="E117" s="116"/>
      <c r="F117" s="76"/>
      <c r="G117" s="145">
        <f>SUM(E117,F117)*C117</f>
        <v>0</v>
      </c>
    </row>
    <row r="118" spans="1:7" s="155" customFormat="1" ht="25.5" x14ac:dyDescent="0.2">
      <c r="A118" s="120" t="s">
        <v>121</v>
      </c>
      <c r="B118" s="102" t="s">
        <v>256</v>
      </c>
      <c r="C118" s="143">
        <v>1000</v>
      </c>
      <c r="D118" s="113" t="s">
        <v>78</v>
      </c>
      <c r="E118" s="153"/>
      <c r="F118" s="154"/>
      <c r="G118" s="145">
        <f t="shared" ref="G118" si="6">SUM(E118:F118)*C118</f>
        <v>0</v>
      </c>
    </row>
    <row r="119" spans="1:7" s="155" customFormat="1" x14ac:dyDescent="0.2">
      <c r="A119" s="120" t="s">
        <v>123</v>
      </c>
      <c r="B119" s="102" t="s">
        <v>257</v>
      </c>
      <c r="C119" s="143">
        <v>16</v>
      </c>
      <c r="D119" s="113" t="s">
        <v>78</v>
      </c>
      <c r="E119" s="116"/>
      <c r="F119" s="76"/>
      <c r="G119" s="145">
        <f t="shared" ref="G119:G122" si="7">SUM(E119:F119)*C119</f>
        <v>0</v>
      </c>
    </row>
    <row r="120" spans="1:7" s="155" customFormat="1" ht="25.5" x14ac:dyDescent="0.2">
      <c r="A120" s="120" t="s">
        <v>138</v>
      </c>
      <c r="B120" s="102" t="s">
        <v>258</v>
      </c>
      <c r="C120" s="143">
        <v>1</v>
      </c>
      <c r="D120" s="113" t="s">
        <v>60</v>
      </c>
      <c r="E120" s="116"/>
      <c r="F120" s="76"/>
      <c r="G120" s="145">
        <f t="shared" si="7"/>
        <v>0</v>
      </c>
    </row>
    <row r="121" spans="1:7" s="155" customFormat="1" ht="25.5" x14ac:dyDescent="0.2">
      <c r="A121" s="120" t="s">
        <v>260</v>
      </c>
      <c r="B121" s="102" t="s">
        <v>259</v>
      </c>
      <c r="C121" s="143">
        <v>2</v>
      </c>
      <c r="D121" s="113" t="s">
        <v>60</v>
      </c>
      <c r="E121" s="116"/>
      <c r="F121" s="76"/>
      <c r="G121" s="145">
        <f t="shared" si="7"/>
        <v>0</v>
      </c>
    </row>
    <row r="122" spans="1:7" s="155" customFormat="1" ht="25.5" x14ac:dyDescent="0.2">
      <c r="A122" s="120" t="s">
        <v>262</v>
      </c>
      <c r="B122" s="102" t="s">
        <v>261</v>
      </c>
      <c r="C122" s="143">
        <v>3</v>
      </c>
      <c r="D122" s="113" t="s">
        <v>60</v>
      </c>
      <c r="E122" s="116"/>
      <c r="F122" s="76"/>
      <c r="G122" s="145">
        <f t="shared" si="7"/>
        <v>0</v>
      </c>
    </row>
    <row r="123" spans="1:7" s="155" customFormat="1" x14ac:dyDescent="0.2">
      <c r="A123" s="120" t="s">
        <v>264</v>
      </c>
      <c r="B123" s="102" t="s">
        <v>263</v>
      </c>
      <c r="C123" s="143">
        <v>6</v>
      </c>
      <c r="D123" s="113" t="s">
        <v>60</v>
      </c>
      <c r="E123" s="116"/>
      <c r="F123" s="76"/>
      <c r="G123" s="145">
        <f>SUM(E123:F123)*C123</f>
        <v>0</v>
      </c>
    </row>
    <row r="124" spans="1:7" s="155" customFormat="1" x14ac:dyDescent="0.2">
      <c r="A124" s="120" t="s">
        <v>266</v>
      </c>
      <c r="B124" s="102" t="s">
        <v>265</v>
      </c>
      <c r="C124" s="143">
        <v>6</v>
      </c>
      <c r="D124" s="113" t="s">
        <v>60</v>
      </c>
      <c r="E124" s="116"/>
      <c r="F124" s="76"/>
      <c r="G124" s="145">
        <f t="shared" ref="G124:G126" si="8">SUM(E124:F124)*C124</f>
        <v>0</v>
      </c>
    </row>
    <row r="125" spans="1:7" s="155" customFormat="1" ht="25.5" x14ac:dyDescent="0.2">
      <c r="A125" s="120" t="s">
        <v>338</v>
      </c>
      <c r="B125" s="102" t="s">
        <v>267</v>
      </c>
      <c r="C125" s="143">
        <v>3</v>
      </c>
      <c r="D125" s="113" t="s">
        <v>60</v>
      </c>
      <c r="E125" s="116"/>
      <c r="F125" s="76"/>
      <c r="G125" s="145">
        <f t="shared" si="8"/>
        <v>0</v>
      </c>
    </row>
    <row r="126" spans="1:7" s="155" customFormat="1" ht="25.5" x14ac:dyDescent="0.2">
      <c r="A126" s="120" t="s">
        <v>341</v>
      </c>
      <c r="B126" s="102" t="s">
        <v>268</v>
      </c>
      <c r="C126" s="143">
        <v>6</v>
      </c>
      <c r="D126" s="113" t="s">
        <v>60</v>
      </c>
      <c r="E126" s="116"/>
      <c r="F126" s="76"/>
      <c r="G126" s="145">
        <f t="shared" si="8"/>
        <v>0</v>
      </c>
    </row>
    <row r="127" spans="1:7" s="124" customFormat="1" x14ac:dyDescent="0.2">
      <c r="A127" s="141">
        <v>2</v>
      </c>
      <c r="B127" s="142" t="s">
        <v>269</v>
      </c>
      <c r="C127" s="143"/>
      <c r="D127" s="144"/>
      <c r="E127" s="75"/>
      <c r="F127" s="122"/>
      <c r="G127" s="77"/>
    </row>
    <row r="128" spans="1:7" s="155" customFormat="1" x14ac:dyDescent="0.2">
      <c r="A128" s="213" t="s">
        <v>54</v>
      </c>
      <c r="B128" s="214" t="s">
        <v>270</v>
      </c>
      <c r="C128" s="215"/>
      <c r="D128" s="216"/>
      <c r="E128" s="217"/>
      <c r="F128" s="217"/>
      <c r="G128" s="218"/>
    </row>
    <row r="129" spans="1:7" s="155" customFormat="1" x14ac:dyDescent="0.2">
      <c r="A129" s="120" t="s">
        <v>271</v>
      </c>
      <c r="B129" s="102" t="s">
        <v>272</v>
      </c>
      <c r="C129" s="143">
        <v>1</v>
      </c>
      <c r="D129" s="113" t="s">
        <v>60</v>
      </c>
      <c r="E129" s="116"/>
      <c r="F129" s="76"/>
      <c r="G129" s="145">
        <f t="shared" ref="G129:G135" si="9">SUM(E129,F129)*C129</f>
        <v>0</v>
      </c>
    </row>
    <row r="130" spans="1:7" s="155" customFormat="1" x14ac:dyDescent="0.2">
      <c r="A130" s="120" t="s">
        <v>273</v>
      </c>
      <c r="B130" s="102" t="s">
        <v>274</v>
      </c>
      <c r="C130" s="143">
        <v>1</v>
      </c>
      <c r="D130" s="113" t="s">
        <v>60</v>
      </c>
      <c r="E130" s="116"/>
      <c r="F130" s="76"/>
      <c r="G130" s="145">
        <f t="shared" si="9"/>
        <v>0</v>
      </c>
    </row>
    <row r="131" spans="1:7" s="155" customFormat="1" x14ac:dyDescent="0.2">
      <c r="A131" s="120" t="s">
        <v>275</v>
      </c>
      <c r="B131" s="102" t="s">
        <v>276</v>
      </c>
      <c r="C131" s="143">
        <v>1</v>
      </c>
      <c r="D131" s="113" t="s">
        <v>60</v>
      </c>
      <c r="E131" s="116"/>
      <c r="F131" s="76"/>
      <c r="G131" s="145">
        <f t="shared" si="9"/>
        <v>0</v>
      </c>
    </row>
    <row r="132" spans="1:7" s="155" customFormat="1" ht="25.5" x14ac:dyDescent="0.2">
      <c r="A132" s="120" t="s">
        <v>277</v>
      </c>
      <c r="B132" s="102" t="s">
        <v>147</v>
      </c>
      <c r="C132" s="143">
        <v>1</v>
      </c>
      <c r="D132" s="113" t="s">
        <v>60</v>
      </c>
      <c r="E132" s="116"/>
      <c r="F132" s="76"/>
      <c r="G132" s="145">
        <f t="shared" si="9"/>
        <v>0</v>
      </c>
    </row>
    <row r="133" spans="1:7" s="155" customFormat="1" x14ac:dyDescent="0.2">
      <c r="A133" s="120" t="s">
        <v>55</v>
      </c>
      <c r="B133" s="102" t="s">
        <v>278</v>
      </c>
      <c r="C133" s="143">
        <v>1</v>
      </c>
      <c r="D133" s="113" t="s">
        <v>60</v>
      </c>
      <c r="E133" s="116"/>
      <c r="F133" s="76"/>
      <c r="G133" s="145">
        <f t="shared" si="9"/>
        <v>0</v>
      </c>
    </row>
    <row r="134" spans="1:7" s="155" customFormat="1" x14ac:dyDescent="0.2">
      <c r="A134" s="120" t="s">
        <v>170</v>
      </c>
      <c r="B134" s="102" t="s">
        <v>279</v>
      </c>
      <c r="C134" s="143">
        <v>1</v>
      </c>
      <c r="D134" s="113" t="s">
        <v>60</v>
      </c>
      <c r="E134" s="116"/>
      <c r="F134" s="76"/>
      <c r="G134" s="145">
        <f t="shared" si="9"/>
        <v>0</v>
      </c>
    </row>
    <row r="135" spans="1:7" s="155" customFormat="1" ht="51" x14ac:dyDescent="0.2">
      <c r="A135" s="120" t="s">
        <v>189</v>
      </c>
      <c r="B135" s="102" t="s">
        <v>280</v>
      </c>
      <c r="C135" s="143">
        <v>1</v>
      </c>
      <c r="D135" s="113" t="s">
        <v>60</v>
      </c>
      <c r="E135" s="75" t="s">
        <v>109</v>
      </c>
      <c r="F135" s="76"/>
      <c r="G135" s="145">
        <f t="shared" si="9"/>
        <v>0</v>
      </c>
    </row>
    <row r="136" spans="1:7" s="124" customFormat="1" x14ac:dyDescent="0.2">
      <c r="A136" s="141">
        <v>3</v>
      </c>
      <c r="B136" s="142" t="s">
        <v>281</v>
      </c>
      <c r="C136" s="143"/>
      <c r="D136" s="144"/>
      <c r="E136" s="75"/>
      <c r="F136" s="122"/>
      <c r="G136" s="77"/>
    </row>
    <row r="137" spans="1:7" s="124" customFormat="1" ht="25.5" x14ac:dyDescent="0.2">
      <c r="A137" s="120" t="s">
        <v>57</v>
      </c>
      <c r="B137" s="102" t="s">
        <v>282</v>
      </c>
      <c r="C137" s="143">
        <v>6</v>
      </c>
      <c r="D137" s="113" t="s">
        <v>60</v>
      </c>
      <c r="E137" s="116"/>
      <c r="F137" s="76"/>
      <c r="G137" s="145">
        <f t="shared" ref="G137:G138" si="10">SUM(E137:F137)*C137</f>
        <v>0</v>
      </c>
    </row>
    <row r="138" spans="1:7" s="124" customFormat="1" ht="38.25" x14ac:dyDescent="0.2">
      <c r="A138" s="120" t="s">
        <v>77</v>
      </c>
      <c r="B138" s="102" t="s">
        <v>283</v>
      </c>
      <c r="C138" s="143">
        <v>1</v>
      </c>
      <c r="D138" s="113" t="s">
        <v>60</v>
      </c>
      <c r="E138" s="116"/>
      <c r="F138" s="76"/>
      <c r="G138" s="145">
        <f t="shared" si="10"/>
        <v>0</v>
      </c>
    </row>
    <row r="139" spans="1:7" s="155" customFormat="1" ht="27.75" customHeight="1" x14ac:dyDescent="0.2">
      <c r="A139" s="120" t="s">
        <v>111</v>
      </c>
      <c r="B139" s="102" t="s">
        <v>336</v>
      </c>
      <c r="C139" s="143">
        <v>6</v>
      </c>
      <c r="D139" s="113" t="s">
        <v>78</v>
      </c>
      <c r="E139" s="116"/>
      <c r="F139" s="76"/>
      <c r="G139" s="145">
        <f t="shared" ref="G139:G140" si="11">SUM(E139:F139)*C139</f>
        <v>0</v>
      </c>
    </row>
    <row r="140" spans="1:7" s="155" customFormat="1" ht="25.5" x14ac:dyDescent="0.2">
      <c r="A140" s="120" t="s">
        <v>113</v>
      </c>
      <c r="B140" s="102" t="s">
        <v>284</v>
      </c>
      <c r="C140" s="143">
        <v>1</v>
      </c>
      <c r="D140" s="113" t="s">
        <v>60</v>
      </c>
      <c r="E140" s="116"/>
      <c r="F140" s="76"/>
      <c r="G140" s="145">
        <f t="shared" si="11"/>
        <v>0</v>
      </c>
    </row>
    <row r="141" spans="1:7" s="155" customFormat="1" x14ac:dyDescent="0.2">
      <c r="A141" s="120" t="s">
        <v>114</v>
      </c>
      <c r="B141" s="102" t="s">
        <v>263</v>
      </c>
      <c r="C141" s="143">
        <v>6</v>
      </c>
      <c r="D141" s="113" t="s">
        <v>60</v>
      </c>
      <c r="E141" s="116"/>
      <c r="F141" s="76"/>
      <c r="G141" s="145">
        <f>SUM(E141:F141)*C141</f>
        <v>0</v>
      </c>
    </row>
    <row r="142" spans="1:7" s="155" customFormat="1" x14ac:dyDescent="0.2">
      <c r="A142" s="120" t="s">
        <v>115</v>
      </c>
      <c r="B142" s="102" t="s">
        <v>265</v>
      </c>
      <c r="C142" s="143">
        <v>6</v>
      </c>
      <c r="D142" s="113" t="s">
        <v>60</v>
      </c>
      <c r="E142" s="116"/>
      <c r="F142" s="76"/>
      <c r="G142" s="145">
        <f t="shared" ref="G142" si="12">SUM(E142:F142)*C142</f>
        <v>0</v>
      </c>
    </row>
    <row r="143" spans="1:7" s="155" customFormat="1" x14ac:dyDescent="0.2">
      <c r="A143" s="120" t="s">
        <v>139</v>
      </c>
      <c r="B143" s="102" t="s">
        <v>285</v>
      </c>
      <c r="C143" s="143">
        <v>30</v>
      </c>
      <c r="D143" s="113" t="s">
        <v>78</v>
      </c>
      <c r="E143" s="116"/>
      <c r="F143" s="76"/>
      <c r="G143" s="145">
        <f>SUM(E143,F143)*C143</f>
        <v>0</v>
      </c>
    </row>
    <row r="144" spans="1:7" s="155" customFormat="1" x14ac:dyDescent="0.2">
      <c r="A144" s="120" t="s">
        <v>150</v>
      </c>
      <c r="B144" s="102" t="s">
        <v>286</v>
      </c>
      <c r="C144" s="143">
        <v>14</v>
      </c>
      <c r="D144" s="113" t="s">
        <v>60</v>
      </c>
      <c r="E144" s="116"/>
      <c r="F144" s="76"/>
      <c r="G144" s="145">
        <f t="shared" ref="G144:G145" si="13">SUM(E144,F144)*C144</f>
        <v>0</v>
      </c>
    </row>
    <row r="145" spans="1:1020" s="155" customFormat="1" ht="25.5" x14ac:dyDescent="0.2">
      <c r="A145" s="120" t="s">
        <v>151</v>
      </c>
      <c r="B145" s="102" t="s">
        <v>287</v>
      </c>
      <c r="C145" s="143">
        <v>1</v>
      </c>
      <c r="D145" s="113" t="s">
        <v>60</v>
      </c>
      <c r="E145" s="116"/>
      <c r="F145" s="76"/>
      <c r="G145" s="145">
        <f t="shared" si="13"/>
        <v>0</v>
      </c>
    </row>
    <row r="146" spans="1:1020" s="155" customFormat="1" x14ac:dyDescent="0.2">
      <c r="A146" s="120" t="s">
        <v>288</v>
      </c>
      <c r="B146" s="102" t="s">
        <v>289</v>
      </c>
      <c r="C146" s="143">
        <v>40</v>
      </c>
      <c r="D146" s="113" t="s">
        <v>78</v>
      </c>
      <c r="E146" s="116"/>
      <c r="F146" s="76"/>
      <c r="G146" s="145">
        <f>SUM(E146,F146)*C146</f>
        <v>0</v>
      </c>
    </row>
    <row r="147" spans="1:1020" s="155" customFormat="1" x14ac:dyDescent="0.2">
      <c r="A147" s="120" t="s">
        <v>290</v>
      </c>
      <c r="B147" s="102" t="s">
        <v>291</v>
      </c>
      <c r="C147" s="143">
        <v>1</v>
      </c>
      <c r="D147" s="113" t="s">
        <v>60</v>
      </c>
      <c r="E147" s="116"/>
      <c r="F147" s="76"/>
      <c r="G147" s="145">
        <f t="shared" ref="G147" si="14">SUM(E147,F147)*C147</f>
        <v>0</v>
      </c>
    </row>
    <row r="148" spans="1:1020" s="220" customFormat="1" x14ac:dyDescent="0.2">
      <c r="A148" s="120" t="s">
        <v>292</v>
      </c>
      <c r="B148" s="156" t="s">
        <v>293</v>
      </c>
      <c r="C148" s="157">
        <v>1</v>
      </c>
      <c r="D148" s="158" t="s">
        <v>60</v>
      </c>
      <c r="E148" s="159"/>
      <c r="F148" s="219" t="s">
        <v>109</v>
      </c>
      <c r="G148" s="160">
        <f>SUM(E148:F148)*C148</f>
        <v>0</v>
      </c>
      <c r="H148" s="161"/>
      <c r="I148" s="161"/>
      <c r="J148" s="161"/>
      <c r="K148" s="161"/>
      <c r="L148" s="161"/>
      <c r="M148" s="161"/>
      <c r="N148" s="161"/>
      <c r="O148" s="161"/>
      <c r="P148" s="161"/>
      <c r="Q148" s="161"/>
      <c r="R148" s="161"/>
      <c r="S148" s="161"/>
      <c r="T148" s="161"/>
      <c r="U148" s="161"/>
      <c r="V148" s="161"/>
      <c r="W148" s="161"/>
      <c r="X148" s="161"/>
      <c r="Y148" s="161"/>
      <c r="Z148" s="161"/>
      <c r="AA148" s="161"/>
      <c r="AB148" s="161"/>
      <c r="AC148" s="161"/>
      <c r="AD148" s="161"/>
      <c r="AE148" s="161"/>
      <c r="AF148" s="161"/>
      <c r="AG148" s="161"/>
      <c r="AH148" s="161"/>
      <c r="AI148" s="161"/>
      <c r="AJ148" s="161"/>
      <c r="AK148" s="161"/>
      <c r="AL148" s="161"/>
      <c r="AM148" s="161"/>
      <c r="AN148" s="161"/>
      <c r="AO148" s="161"/>
      <c r="AP148" s="161"/>
      <c r="AQ148" s="161"/>
      <c r="AR148" s="161"/>
      <c r="AS148" s="161"/>
      <c r="AT148" s="161"/>
      <c r="AU148" s="161"/>
      <c r="AV148" s="161"/>
      <c r="AW148" s="161"/>
      <c r="AX148" s="161"/>
      <c r="AY148" s="161"/>
      <c r="AZ148" s="161"/>
      <c r="BA148" s="161"/>
      <c r="BB148" s="161"/>
      <c r="BC148" s="161"/>
      <c r="BD148" s="161"/>
      <c r="BE148" s="161"/>
      <c r="BF148" s="161"/>
      <c r="BG148" s="161"/>
      <c r="BH148" s="161"/>
      <c r="BI148" s="161"/>
      <c r="BJ148" s="161"/>
      <c r="BK148" s="161"/>
      <c r="BL148" s="161"/>
      <c r="BM148" s="161"/>
      <c r="BN148" s="161"/>
      <c r="BO148" s="161"/>
      <c r="BP148" s="161"/>
      <c r="BQ148" s="161"/>
      <c r="BR148" s="161"/>
      <c r="BS148" s="161"/>
      <c r="BT148" s="161"/>
      <c r="BU148" s="161"/>
      <c r="BV148" s="161"/>
      <c r="BW148" s="161"/>
      <c r="BX148" s="161"/>
      <c r="BY148" s="161"/>
      <c r="BZ148" s="161"/>
      <c r="CA148" s="161"/>
      <c r="CB148" s="161"/>
      <c r="CC148" s="161"/>
      <c r="CD148" s="161"/>
      <c r="CE148" s="161"/>
      <c r="CF148" s="161"/>
      <c r="CG148" s="161"/>
      <c r="CH148" s="161"/>
      <c r="CI148" s="161"/>
      <c r="CJ148" s="161"/>
      <c r="CK148" s="161"/>
      <c r="CL148" s="161"/>
      <c r="CM148" s="161"/>
      <c r="CN148" s="161"/>
      <c r="CO148" s="161"/>
      <c r="CP148" s="161"/>
      <c r="CQ148" s="161"/>
      <c r="CR148" s="161"/>
      <c r="CS148" s="161"/>
      <c r="CT148" s="161"/>
      <c r="CU148" s="161"/>
      <c r="CV148" s="161"/>
      <c r="CW148" s="161"/>
      <c r="CX148" s="161"/>
      <c r="CY148" s="161"/>
      <c r="CZ148" s="161"/>
      <c r="DA148" s="161"/>
      <c r="DB148" s="161"/>
      <c r="DC148" s="161"/>
      <c r="DD148" s="161"/>
      <c r="DE148" s="161"/>
      <c r="DF148" s="161"/>
      <c r="DG148" s="161"/>
      <c r="DH148" s="161"/>
      <c r="DI148" s="161"/>
      <c r="DJ148" s="161"/>
      <c r="DK148" s="161"/>
      <c r="DL148" s="161"/>
      <c r="DM148" s="161"/>
      <c r="DN148" s="161"/>
      <c r="DO148" s="161"/>
      <c r="DP148" s="161"/>
      <c r="DQ148" s="161"/>
      <c r="DR148" s="161"/>
      <c r="DS148" s="161"/>
      <c r="DT148" s="161"/>
      <c r="DU148" s="161"/>
      <c r="DV148" s="161"/>
      <c r="DW148" s="161"/>
      <c r="DX148" s="161"/>
      <c r="DY148" s="161"/>
      <c r="DZ148" s="161"/>
      <c r="EA148" s="161"/>
      <c r="EB148" s="161"/>
      <c r="EC148" s="161"/>
      <c r="ED148" s="161"/>
      <c r="EE148" s="161"/>
      <c r="EF148" s="161"/>
      <c r="EG148" s="161"/>
      <c r="EH148" s="161"/>
      <c r="EI148" s="161"/>
      <c r="EJ148" s="161"/>
      <c r="EK148" s="161"/>
      <c r="EL148" s="161"/>
      <c r="EM148" s="161"/>
      <c r="EN148" s="161"/>
      <c r="EO148" s="161"/>
      <c r="EP148" s="161"/>
      <c r="EQ148" s="161"/>
      <c r="ER148" s="161"/>
      <c r="ES148" s="161"/>
      <c r="ET148" s="161"/>
      <c r="EU148" s="161"/>
      <c r="EV148" s="161"/>
      <c r="EW148" s="161"/>
      <c r="EX148" s="161"/>
      <c r="EY148" s="161"/>
      <c r="EZ148" s="161"/>
      <c r="FA148" s="161"/>
      <c r="FB148" s="161"/>
      <c r="FC148" s="161"/>
      <c r="FD148" s="161"/>
      <c r="FE148" s="161"/>
      <c r="FF148" s="161"/>
      <c r="FG148" s="161"/>
      <c r="FH148" s="161"/>
      <c r="FI148" s="161"/>
      <c r="FJ148" s="161"/>
      <c r="FK148" s="161"/>
      <c r="FL148" s="161"/>
      <c r="FM148" s="161"/>
      <c r="FN148" s="161"/>
      <c r="FO148" s="161"/>
      <c r="FP148" s="161"/>
      <c r="FQ148" s="161"/>
      <c r="FR148" s="161"/>
      <c r="FS148" s="161"/>
      <c r="FT148" s="161"/>
      <c r="FU148" s="161"/>
      <c r="FV148" s="161"/>
      <c r="FW148" s="161"/>
      <c r="FX148" s="161"/>
      <c r="FY148" s="161"/>
      <c r="FZ148" s="161"/>
      <c r="GA148" s="161"/>
      <c r="GB148" s="161"/>
      <c r="GC148" s="161"/>
      <c r="GD148" s="161"/>
      <c r="GE148" s="161"/>
      <c r="GF148" s="161"/>
      <c r="GG148" s="161"/>
      <c r="GH148" s="161"/>
      <c r="GI148" s="161"/>
      <c r="GJ148" s="161"/>
      <c r="GK148" s="161"/>
      <c r="GL148" s="161"/>
      <c r="GM148" s="161"/>
      <c r="GN148" s="161"/>
      <c r="GO148" s="161"/>
      <c r="GP148" s="161"/>
      <c r="GQ148" s="161"/>
      <c r="GR148" s="161"/>
      <c r="GS148" s="161"/>
      <c r="GT148" s="161"/>
      <c r="GU148" s="161"/>
      <c r="GV148" s="161"/>
      <c r="GW148" s="161"/>
      <c r="GX148" s="161"/>
      <c r="GY148" s="161"/>
      <c r="GZ148" s="161"/>
      <c r="HA148" s="161"/>
      <c r="HB148" s="161"/>
      <c r="HC148" s="161"/>
      <c r="HD148" s="161"/>
      <c r="HE148" s="161"/>
      <c r="HF148" s="161"/>
      <c r="HG148" s="161"/>
      <c r="HH148" s="161"/>
      <c r="HI148" s="161"/>
      <c r="HJ148" s="161"/>
      <c r="HK148" s="161"/>
      <c r="HL148" s="161"/>
      <c r="HM148" s="161"/>
      <c r="HN148" s="161"/>
      <c r="HO148" s="161"/>
      <c r="HP148" s="161"/>
      <c r="HQ148" s="161"/>
      <c r="HR148" s="161"/>
      <c r="HS148" s="161"/>
      <c r="HT148" s="161"/>
      <c r="HU148" s="161"/>
      <c r="HV148" s="161"/>
      <c r="HW148" s="161"/>
      <c r="HX148" s="161"/>
      <c r="HY148" s="161"/>
      <c r="HZ148" s="161"/>
      <c r="IA148" s="161"/>
      <c r="IB148" s="161"/>
      <c r="IC148" s="161"/>
      <c r="ID148" s="161"/>
      <c r="IE148" s="161"/>
      <c r="IF148" s="161"/>
      <c r="IG148" s="161"/>
      <c r="IH148" s="161"/>
      <c r="II148" s="161"/>
      <c r="IJ148" s="161"/>
      <c r="IK148" s="161"/>
      <c r="IL148" s="161"/>
      <c r="IM148" s="161"/>
      <c r="IN148" s="161"/>
      <c r="IO148" s="161"/>
      <c r="IP148" s="161"/>
      <c r="IQ148" s="161"/>
      <c r="IR148" s="161"/>
      <c r="IS148" s="161"/>
      <c r="IT148" s="161"/>
      <c r="IU148" s="161"/>
      <c r="IV148" s="161"/>
      <c r="IW148" s="161"/>
      <c r="IX148" s="161"/>
      <c r="IY148" s="161"/>
      <c r="IZ148" s="161"/>
      <c r="JA148" s="161"/>
      <c r="JB148" s="161"/>
      <c r="JC148" s="161"/>
      <c r="JD148" s="161"/>
      <c r="JE148" s="161"/>
      <c r="JF148" s="161"/>
      <c r="JG148" s="161"/>
      <c r="JH148" s="161"/>
      <c r="JI148" s="161"/>
      <c r="JJ148" s="161"/>
      <c r="JK148" s="161"/>
      <c r="JL148" s="161"/>
      <c r="JM148" s="161"/>
      <c r="JN148" s="161"/>
      <c r="JO148" s="161"/>
      <c r="JP148" s="161"/>
      <c r="JQ148" s="161"/>
      <c r="JR148" s="161"/>
      <c r="JS148" s="161"/>
      <c r="JT148" s="161"/>
      <c r="JU148" s="161"/>
      <c r="JV148" s="161"/>
      <c r="JW148" s="161"/>
      <c r="JX148" s="161"/>
      <c r="JY148" s="161"/>
      <c r="JZ148" s="161"/>
      <c r="KA148" s="161"/>
      <c r="KB148" s="161"/>
      <c r="KC148" s="161"/>
      <c r="KD148" s="161"/>
      <c r="KE148" s="161"/>
      <c r="KF148" s="161"/>
      <c r="KG148" s="161"/>
      <c r="KH148" s="161"/>
      <c r="KI148" s="161"/>
      <c r="KJ148" s="161"/>
      <c r="KK148" s="161"/>
      <c r="KL148" s="161"/>
      <c r="KM148" s="161"/>
      <c r="KN148" s="161"/>
      <c r="KO148" s="161"/>
      <c r="KP148" s="161"/>
      <c r="KQ148" s="161"/>
      <c r="KR148" s="161"/>
      <c r="KS148" s="161"/>
      <c r="KT148" s="161"/>
      <c r="KU148" s="161"/>
      <c r="KV148" s="161"/>
      <c r="KW148" s="161"/>
      <c r="KX148" s="161"/>
      <c r="KY148" s="161"/>
      <c r="KZ148" s="161"/>
      <c r="LA148" s="161"/>
      <c r="LB148" s="161"/>
      <c r="LC148" s="161"/>
      <c r="LD148" s="161"/>
      <c r="LE148" s="161"/>
      <c r="LF148" s="161"/>
      <c r="LG148" s="161"/>
      <c r="LH148" s="161"/>
      <c r="LI148" s="161"/>
      <c r="LJ148" s="161"/>
      <c r="LK148" s="161"/>
      <c r="LL148" s="161"/>
      <c r="LM148" s="161"/>
      <c r="LN148" s="161"/>
      <c r="LO148" s="161"/>
      <c r="LP148" s="161"/>
      <c r="LQ148" s="161"/>
      <c r="LR148" s="161"/>
      <c r="LS148" s="161"/>
      <c r="LT148" s="161"/>
      <c r="LU148" s="161"/>
      <c r="LV148" s="161"/>
      <c r="LW148" s="161"/>
      <c r="LX148" s="161"/>
      <c r="LY148" s="161"/>
      <c r="LZ148" s="161"/>
      <c r="MA148" s="161"/>
      <c r="MB148" s="161"/>
      <c r="MC148" s="161"/>
      <c r="MD148" s="161"/>
      <c r="ME148" s="161"/>
      <c r="MF148" s="161"/>
      <c r="MG148" s="161"/>
      <c r="MH148" s="161"/>
      <c r="MI148" s="161"/>
      <c r="MJ148" s="161"/>
      <c r="MK148" s="161"/>
      <c r="ML148" s="161"/>
      <c r="MM148" s="161"/>
      <c r="MN148" s="161"/>
      <c r="MO148" s="161"/>
      <c r="MP148" s="161"/>
      <c r="MQ148" s="161"/>
      <c r="MR148" s="161"/>
      <c r="MS148" s="161"/>
      <c r="MT148" s="161"/>
      <c r="MU148" s="161"/>
      <c r="MV148" s="161"/>
      <c r="MW148" s="161"/>
      <c r="MX148" s="161"/>
      <c r="MY148" s="161"/>
      <c r="MZ148" s="161"/>
      <c r="NA148" s="161"/>
      <c r="NB148" s="161"/>
      <c r="NC148" s="161"/>
      <c r="ND148" s="161"/>
      <c r="NE148" s="161"/>
      <c r="NF148" s="161"/>
      <c r="NG148" s="161"/>
      <c r="NH148" s="161"/>
      <c r="NI148" s="161"/>
      <c r="NJ148" s="161"/>
      <c r="NK148" s="161"/>
      <c r="NL148" s="161"/>
      <c r="NM148" s="161"/>
      <c r="NN148" s="161"/>
      <c r="NO148" s="161"/>
      <c r="NP148" s="161"/>
      <c r="NQ148" s="161"/>
      <c r="NR148" s="161"/>
      <c r="NS148" s="161"/>
      <c r="NT148" s="161"/>
      <c r="NU148" s="161"/>
      <c r="NV148" s="161"/>
      <c r="NW148" s="161"/>
      <c r="NX148" s="161"/>
      <c r="NY148" s="161"/>
      <c r="NZ148" s="161"/>
      <c r="OA148" s="161"/>
      <c r="OB148" s="161"/>
      <c r="OC148" s="161"/>
      <c r="OD148" s="161"/>
      <c r="OE148" s="161"/>
      <c r="OF148" s="161"/>
      <c r="OG148" s="161"/>
      <c r="OH148" s="161"/>
      <c r="OI148" s="161"/>
      <c r="OJ148" s="161"/>
      <c r="OK148" s="161"/>
      <c r="OL148" s="161"/>
      <c r="OM148" s="161"/>
      <c r="ON148" s="161"/>
      <c r="OO148" s="161"/>
      <c r="OP148" s="161"/>
      <c r="OQ148" s="161"/>
      <c r="OR148" s="161"/>
      <c r="OS148" s="161"/>
      <c r="OT148" s="161"/>
      <c r="OU148" s="161"/>
      <c r="OV148" s="161"/>
      <c r="OW148" s="161"/>
      <c r="OX148" s="161"/>
      <c r="OY148" s="161"/>
      <c r="OZ148" s="161"/>
      <c r="PA148" s="161"/>
      <c r="PB148" s="161"/>
      <c r="PC148" s="161"/>
      <c r="PD148" s="161"/>
      <c r="PE148" s="161"/>
      <c r="PF148" s="161"/>
      <c r="PG148" s="161"/>
      <c r="PH148" s="161"/>
      <c r="PI148" s="161"/>
      <c r="PJ148" s="161"/>
      <c r="PK148" s="161"/>
      <c r="PL148" s="161"/>
      <c r="PM148" s="161"/>
      <c r="PN148" s="161"/>
      <c r="PO148" s="161"/>
      <c r="PP148" s="161"/>
      <c r="PQ148" s="161"/>
      <c r="PR148" s="161"/>
      <c r="PS148" s="161"/>
      <c r="PT148" s="161"/>
      <c r="PU148" s="161"/>
      <c r="PV148" s="161"/>
      <c r="PW148" s="161"/>
      <c r="PX148" s="161"/>
      <c r="PY148" s="161"/>
      <c r="PZ148" s="161"/>
      <c r="QA148" s="161"/>
      <c r="QB148" s="161"/>
      <c r="QC148" s="161"/>
      <c r="QD148" s="161"/>
      <c r="QE148" s="161"/>
      <c r="QF148" s="161"/>
      <c r="QG148" s="161"/>
      <c r="QH148" s="161"/>
      <c r="QI148" s="161"/>
      <c r="QJ148" s="161"/>
      <c r="QK148" s="161"/>
      <c r="QL148" s="161"/>
      <c r="QM148" s="161"/>
      <c r="QN148" s="161"/>
      <c r="QO148" s="161"/>
      <c r="QP148" s="161"/>
      <c r="QQ148" s="161"/>
      <c r="QR148" s="161"/>
      <c r="QS148" s="161"/>
      <c r="QT148" s="161"/>
      <c r="QU148" s="161"/>
      <c r="QV148" s="161"/>
      <c r="QW148" s="161"/>
      <c r="QX148" s="161"/>
      <c r="QY148" s="161"/>
      <c r="QZ148" s="161"/>
      <c r="RA148" s="161"/>
      <c r="RB148" s="161"/>
      <c r="RC148" s="161"/>
      <c r="RD148" s="161"/>
      <c r="RE148" s="161"/>
      <c r="RF148" s="161"/>
      <c r="RG148" s="161"/>
      <c r="RH148" s="161"/>
      <c r="RI148" s="161"/>
      <c r="RJ148" s="161"/>
      <c r="RK148" s="161"/>
      <c r="RL148" s="161"/>
      <c r="RM148" s="161"/>
      <c r="RN148" s="161"/>
      <c r="RO148" s="161"/>
      <c r="RP148" s="161"/>
      <c r="RQ148" s="161"/>
      <c r="RR148" s="161"/>
      <c r="RS148" s="161"/>
      <c r="RT148" s="161"/>
      <c r="RU148" s="161"/>
      <c r="RV148" s="161"/>
      <c r="RW148" s="161"/>
      <c r="RX148" s="161"/>
      <c r="RY148" s="161"/>
      <c r="RZ148" s="161"/>
      <c r="SA148" s="161"/>
      <c r="SB148" s="161"/>
      <c r="SC148" s="161"/>
      <c r="SD148" s="161"/>
      <c r="SE148" s="161"/>
      <c r="SF148" s="161"/>
      <c r="SG148" s="161"/>
      <c r="SH148" s="161"/>
      <c r="SI148" s="161"/>
      <c r="SJ148" s="161"/>
      <c r="SK148" s="161"/>
      <c r="SL148" s="161"/>
      <c r="SM148" s="161"/>
      <c r="SN148" s="161"/>
      <c r="SO148" s="161"/>
      <c r="SP148" s="161"/>
      <c r="SQ148" s="161"/>
      <c r="SR148" s="161"/>
      <c r="SS148" s="161"/>
      <c r="ST148" s="161"/>
      <c r="SU148" s="161"/>
      <c r="SV148" s="161"/>
      <c r="SW148" s="161"/>
      <c r="SX148" s="161"/>
      <c r="SY148" s="161"/>
      <c r="SZ148" s="161"/>
      <c r="TA148" s="161"/>
      <c r="TB148" s="161"/>
      <c r="TC148" s="161"/>
      <c r="TD148" s="161"/>
      <c r="TE148" s="161"/>
      <c r="TF148" s="161"/>
      <c r="TG148" s="161"/>
      <c r="TH148" s="161"/>
      <c r="TI148" s="161"/>
      <c r="TJ148" s="161"/>
      <c r="TK148" s="161"/>
      <c r="TL148" s="161"/>
      <c r="TM148" s="161"/>
      <c r="TN148" s="161"/>
      <c r="TO148" s="161"/>
      <c r="TP148" s="161"/>
      <c r="TQ148" s="161"/>
      <c r="TR148" s="161"/>
      <c r="TS148" s="161"/>
      <c r="TT148" s="161"/>
      <c r="TU148" s="161"/>
      <c r="TV148" s="161"/>
      <c r="TW148" s="161"/>
      <c r="TX148" s="161"/>
      <c r="TY148" s="161"/>
      <c r="TZ148" s="161"/>
      <c r="UA148" s="161"/>
      <c r="UB148" s="161"/>
      <c r="UC148" s="161"/>
      <c r="UD148" s="161"/>
      <c r="UE148" s="161"/>
      <c r="UF148" s="161"/>
      <c r="UG148" s="161"/>
      <c r="UH148" s="161"/>
      <c r="UI148" s="161"/>
      <c r="UJ148" s="161"/>
      <c r="UK148" s="161"/>
      <c r="UL148" s="161"/>
      <c r="UM148" s="161"/>
      <c r="UN148" s="161"/>
      <c r="UO148" s="161"/>
      <c r="UP148" s="161"/>
      <c r="UQ148" s="161"/>
      <c r="UR148" s="161"/>
      <c r="US148" s="161"/>
      <c r="UT148" s="161"/>
      <c r="UU148" s="161"/>
      <c r="UV148" s="161"/>
      <c r="UW148" s="161"/>
      <c r="UX148" s="161"/>
      <c r="UY148" s="161"/>
      <c r="UZ148" s="161"/>
      <c r="VA148" s="161"/>
      <c r="VB148" s="161"/>
      <c r="VC148" s="161"/>
      <c r="VD148" s="161"/>
      <c r="VE148" s="161"/>
      <c r="VF148" s="161"/>
      <c r="VG148" s="161"/>
      <c r="VH148" s="161"/>
      <c r="VI148" s="161"/>
      <c r="VJ148" s="161"/>
      <c r="VK148" s="161"/>
      <c r="VL148" s="161"/>
      <c r="VM148" s="161"/>
      <c r="VN148" s="161"/>
      <c r="VO148" s="161"/>
      <c r="VP148" s="161"/>
      <c r="VQ148" s="161"/>
      <c r="VR148" s="161"/>
      <c r="VS148" s="161"/>
      <c r="VT148" s="161"/>
      <c r="VU148" s="161"/>
      <c r="VV148" s="161"/>
      <c r="VW148" s="161"/>
      <c r="VX148" s="161"/>
      <c r="VY148" s="161"/>
      <c r="VZ148" s="161"/>
      <c r="WA148" s="161"/>
      <c r="WB148" s="161"/>
      <c r="WC148" s="161"/>
      <c r="WD148" s="161"/>
      <c r="WE148" s="161"/>
      <c r="WF148" s="161"/>
      <c r="WG148" s="161"/>
      <c r="WH148" s="161"/>
      <c r="WI148" s="161"/>
      <c r="WJ148" s="161"/>
      <c r="WK148" s="161"/>
      <c r="WL148" s="161"/>
      <c r="WM148" s="161"/>
      <c r="WN148" s="161"/>
      <c r="WO148" s="161"/>
      <c r="WP148" s="161"/>
      <c r="WQ148" s="161"/>
      <c r="WR148" s="161"/>
      <c r="WS148" s="161"/>
      <c r="WT148" s="161"/>
      <c r="WU148" s="161"/>
      <c r="WV148" s="161"/>
      <c r="WW148" s="161"/>
      <c r="WX148" s="161"/>
      <c r="WY148" s="161"/>
      <c r="WZ148" s="161"/>
      <c r="XA148" s="161"/>
      <c r="XB148" s="161"/>
      <c r="XC148" s="161"/>
      <c r="XD148" s="161"/>
      <c r="XE148" s="161"/>
      <c r="XF148" s="161"/>
      <c r="XG148" s="161"/>
      <c r="XH148" s="161"/>
      <c r="XI148" s="161"/>
      <c r="XJ148" s="161"/>
      <c r="XK148" s="161"/>
      <c r="XL148" s="161"/>
      <c r="XM148" s="161"/>
      <c r="XN148" s="161"/>
      <c r="XO148" s="161"/>
      <c r="XP148" s="161"/>
      <c r="XQ148" s="161"/>
      <c r="XR148" s="161"/>
      <c r="XS148" s="161"/>
      <c r="XT148" s="161"/>
      <c r="XU148" s="161"/>
      <c r="XV148" s="161"/>
      <c r="XW148" s="161"/>
      <c r="XX148" s="161"/>
      <c r="XY148" s="161"/>
      <c r="XZ148" s="161"/>
      <c r="YA148" s="161"/>
      <c r="YB148" s="161"/>
      <c r="YC148" s="161"/>
      <c r="YD148" s="161"/>
      <c r="YE148" s="161"/>
      <c r="YF148" s="161"/>
      <c r="YG148" s="161"/>
      <c r="YH148" s="161"/>
      <c r="YI148" s="161"/>
      <c r="YJ148" s="161"/>
      <c r="YK148" s="161"/>
      <c r="YL148" s="161"/>
      <c r="YM148" s="161"/>
      <c r="YN148" s="161"/>
      <c r="YO148" s="161"/>
      <c r="YP148" s="161"/>
      <c r="YQ148" s="161"/>
      <c r="YR148" s="161"/>
      <c r="YS148" s="161"/>
      <c r="YT148" s="161"/>
      <c r="YU148" s="161"/>
      <c r="YV148" s="161"/>
      <c r="YW148" s="161"/>
      <c r="YX148" s="161"/>
      <c r="YY148" s="161"/>
      <c r="YZ148" s="161"/>
      <c r="ZA148" s="161"/>
      <c r="ZB148" s="161"/>
      <c r="ZC148" s="161"/>
      <c r="ZD148" s="161"/>
      <c r="ZE148" s="161"/>
      <c r="ZF148" s="161"/>
      <c r="ZG148" s="161"/>
      <c r="ZH148" s="161"/>
      <c r="ZI148" s="161"/>
      <c r="ZJ148" s="161"/>
      <c r="ZK148" s="161"/>
      <c r="ZL148" s="161"/>
      <c r="ZM148" s="161"/>
      <c r="ZN148" s="161"/>
      <c r="ZO148" s="161"/>
      <c r="ZP148" s="161"/>
      <c r="ZQ148" s="161"/>
      <c r="ZR148" s="161"/>
      <c r="ZS148" s="161"/>
      <c r="ZT148" s="161"/>
      <c r="ZU148" s="161"/>
      <c r="ZV148" s="161"/>
      <c r="ZW148" s="161"/>
      <c r="ZX148" s="161"/>
      <c r="ZY148" s="161"/>
      <c r="ZZ148" s="161"/>
      <c r="AAA148" s="161"/>
      <c r="AAB148" s="161"/>
      <c r="AAC148" s="161"/>
      <c r="AAD148" s="161"/>
      <c r="AAE148" s="161"/>
      <c r="AAF148" s="161"/>
      <c r="AAG148" s="161"/>
      <c r="AAH148" s="161"/>
      <c r="AAI148" s="161"/>
      <c r="AAJ148" s="161"/>
      <c r="AAK148" s="161"/>
      <c r="AAL148" s="161"/>
      <c r="AAM148" s="161"/>
      <c r="AAN148" s="161"/>
      <c r="AAO148" s="161"/>
      <c r="AAP148" s="161"/>
      <c r="AAQ148" s="161"/>
      <c r="AAR148" s="161"/>
      <c r="AAS148" s="161"/>
      <c r="AAT148" s="161"/>
      <c r="AAU148" s="161"/>
      <c r="AAV148" s="161"/>
      <c r="AAW148" s="161"/>
      <c r="AAX148" s="161"/>
      <c r="AAY148" s="161"/>
      <c r="AAZ148" s="161"/>
      <c r="ABA148" s="161"/>
      <c r="ABB148" s="161"/>
      <c r="ABC148" s="161"/>
      <c r="ABD148" s="161"/>
      <c r="ABE148" s="161"/>
      <c r="ABF148" s="161"/>
      <c r="ABG148" s="161"/>
      <c r="ABH148" s="161"/>
      <c r="ABI148" s="161"/>
      <c r="ABJ148" s="161"/>
      <c r="ABK148" s="161"/>
      <c r="ABL148" s="161"/>
      <c r="ABM148" s="161"/>
      <c r="ABN148" s="161"/>
      <c r="ABO148" s="161"/>
      <c r="ABP148" s="161"/>
      <c r="ABQ148" s="161"/>
      <c r="ABR148" s="161"/>
      <c r="ABS148" s="161"/>
      <c r="ABT148" s="161"/>
      <c r="ABU148" s="161"/>
      <c r="ABV148" s="161"/>
      <c r="ABW148" s="161"/>
      <c r="ABX148" s="161"/>
      <c r="ABY148" s="161"/>
      <c r="ABZ148" s="161"/>
      <c r="ACA148" s="161"/>
      <c r="ACB148" s="161"/>
      <c r="ACC148" s="161"/>
      <c r="ACD148" s="161"/>
      <c r="ACE148" s="161"/>
      <c r="ACF148" s="161"/>
      <c r="ACG148" s="161"/>
      <c r="ACH148" s="161"/>
      <c r="ACI148" s="161"/>
      <c r="ACJ148" s="161"/>
      <c r="ACK148" s="161"/>
      <c r="ACL148" s="161"/>
      <c r="ACM148" s="161"/>
      <c r="ACN148" s="161"/>
      <c r="ACO148" s="161"/>
      <c r="ACP148" s="161"/>
      <c r="ACQ148" s="161"/>
      <c r="ACR148" s="161"/>
      <c r="ACS148" s="161"/>
      <c r="ACT148" s="161"/>
      <c r="ACU148" s="161"/>
      <c r="ACV148" s="161"/>
      <c r="ACW148" s="161"/>
      <c r="ACX148" s="161"/>
      <c r="ACY148" s="161"/>
      <c r="ACZ148" s="161"/>
      <c r="ADA148" s="161"/>
      <c r="ADB148" s="161"/>
      <c r="ADC148" s="161"/>
      <c r="ADD148" s="161"/>
      <c r="ADE148" s="161"/>
      <c r="ADF148" s="161"/>
      <c r="ADG148" s="161"/>
      <c r="ADH148" s="161"/>
      <c r="ADI148" s="161"/>
      <c r="ADJ148" s="161"/>
      <c r="ADK148" s="161"/>
      <c r="ADL148" s="161"/>
      <c r="ADM148" s="161"/>
      <c r="ADN148" s="161"/>
      <c r="ADO148" s="161"/>
      <c r="ADP148" s="161"/>
      <c r="ADQ148" s="161"/>
      <c r="ADR148" s="161"/>
      <c r="ADS148" s="161"/>
      <c r="ADT148" s="161"/>
      <c r="ADU148" s="161"/>
      <c r="ADV148" s="161"/>
      <c r="ADW148" s="161"/>
      <c r="ADX148" s="161"/>
      <c r="ADY148" s="161"/>
      <c r="ADZ148" s="161"/>
      <c r="AEA148" s="161"/>
      <c r="AEB148" s="161"/>
      <c r="AEC148" s="161"/>
      <c r="AED148" s="161"/>
      <c r="AEE148" s="161"/>
      <c r="AEF148" s="161"/>
      <c r="AEG148" s="161"/>
      <c r="AEH148" s="161"/>
      <c r="AEI148" s="161"/>
      <c r="AEJ148" s="161"/>
      <c r="AEK148" s="161"/>
      <c r="AEL148" s="161"/>
      <c r="AEM148" s="161"/>
      <c r="AEN148" s="161"/>
      <c r="AEO148" s="161"/>
      <c r="AEP148" s="161"/>
      <c r="AEQ148" s="161"/>
      <c r="AER148" s="161"/>
      <c r="AES148" s="161"/>
      <c r="AET148" s="161"/>
      <c r="AEU148" s="161"/>
      <c r="AEV148" s="161"/>
      <c r="AEW148" s="161"/>
      <c r="AEX148" s="161"/>
      <c r="AEY148" s="161"/>
      <c r="AEZ148" s="161"/>
      <c r="AFA148" s="161"/>
      <c r="AFB148" s="161"/>
      <c r="AFC148" s="161"/>
      <c r="AFD148" s="161"/>
      <c r="AFE148" s="161"/>
      <c r="AFF148" s="161"/>
      <c r="AFG148" s="161"/>
      <c r="AFH148" s="161"/>
      <c r="AFI148" s="161"/>
      <c r="AFJ148" s="161"/>
      <c r="AFK148" s="161"/>
      <c r="AFL148" s="161"/>
      <c r="AFM148" s="161"/>
      <c r="AFN148" s="161"/>
      <c r="AFO148" s="161"/>
      <c r="AFP148" s="161"/>
      <c r="AFQ148" s="161"/>
      <c r="AFR148" s="161"/>
      <c r="AFS148" s="161"/>
      <c r="AFT148" s="161"/>
      <c r="AFU148" s="161"/>
      <c r="AFV148" s="161"/>
      <c r="AFW148" s="161"/>
      <c r="AFX148" s="161"/>
      <c r="AFY148" s="161"/>
      <c r="AFZ148" s="161"/>
      <c r="AGA148" s="161"/>
      <c r="AGB148" s="161"/>
      <c r="AGC148" s="161"/>
      <c r="AGD148" s="161"/>
      <c r="AGE148" s="161"/>
      <c r="AGF148" s="161"/>
      <c r="AGG148" s="161"/>
      <c r="AGH148" s="161"/>
      <c r="AGI148" s="161"/>
      <c r="AGJ148" s="161"/>
      <c r="AGK148" s="161"/>
      <c r="AGL148" s="161"/>
      <c r="AGM148" s="161"/>
      <c r="AGN148" s="161"/>
      <c r="AGO148" s="161"/>
      <c r="AGP148" s="161"/>
      <c r="AGQ148" s="161"/>
      <c r="AGR148" s="161"/>
      <c r="AGS148" s="161"/>
      <c r="AGT148" s="161"/>
      <c r="AGU148" s="161"/>
      <c r="AGV148" s="161"/>
      <c r="AGW148" s="161"/>
      <c r="AGX148" s="161"/>
      <c r="AGY148" s="161"/>
      <c r="AGZ148" s="161"/>
      <c r="AHA148" s="161"/>
      <c r="AHB148" s="161"/>
      <c r="AHC148" s="161"/>
      <c r="AHD148" s="161"/>
      <c r="AHE148" s="161"/>
      <c r="AHF148" s="161"/>
      <c r="AHG148" s="161"/>
      <c r="AHH148" s="161"/>
      <c r="AHI148" s="161"/>
      <c r="AHJ148" s="161"/>
      <c r="AHK148" s="161"/>
      <c r="AHL148" s="161"/>
      <c r="AHM148" s="161"/>
      <c r="AHN148" s="161"/>
      <c r="AHO148" s="161"/>
      <c r="AHP148" s="161"/>
      <c r="AHQ148" s="161"/>
      <c r="AHR148" s="161"/>
      <c r="AHS148" s="161"/>
      <c r="AHT148" s="161"/>
      <c r="AHU148" s="161"/>
      <c r="AHV148" s="161"/>
      <c r="AHW148" s="161"/>
      <c r="AHX148" s="161"/>
      <c r="AHY148" s="161"/>
      <c r="AHZ148" s="161"/>
      <c r="AIA148" s="161"/>
      <c r="AIB148" s="161"/>
      <c r="AIC148" s="161"/>
      <c r="AID148" s="161"/>
      <c r="AIE148" s="161"/>
      <c r="AIF148" s="161"/>
      <c r="AIG148" s="161"/>
      <c r="AIH148" s="161"/>
      <c r="AII148" s="161"/>
      <c r="AIJ148" s="161"/>
      <c r="AIK148" s="161"/>
      <c r="AIL148" s="161"/>
      <c r="AIM148" s="161"/>
      <c r="AIN148" s="161"/>
      <c r="AIO148" s="161"/>
      <c r="AIP148" s="161"/>
      <c r="AIQ148" s="161"/>
      <c r="AIR148" s="161"/>
      <c r="AIS148" s="161"/>
      <c r="AIT148" s="161"/>
      <c r="AIU148" s="161"/>
      <c r="AIV148" s="161"/>
      <c r="AIW148" s="161"/>
      <c r="AIX148" s="161"/>
      <c r="AIY148" s="161"/>
      <c r="AIZ148" s="161"/>
      <c r="AJA148" s="161"/>
      <c r="AJB148" s="161"/>
      <c r="AJC148" s="161"/>
      <c r="AJD148" s="161"/>
      <c r="AJE148" s="161"/>
      <c r="AJF148" s="161"/>
      <c r="AJG148" s="161"/>
      <c r="AJH148" s="161"/>
      <c r="AJI148" s="161"/>
      <c r="AJJ148" s="161"/>
      <c r="AJK148" s="161"/>
      <c r="AJL148" s="161"/>
      <c r="AJM148" s="161"/>
      <c r="AJN148" s="161"/>
      <c r="AJO148" s="161"/>
      <c r="AJP148" s="161"/>
      <c r="AJQ148" s="161"/>
      <c r="AJR148" s="161"/>
      <c r="AJS148" s="161"/>
      <c r="AJT148" s="161"/>
      <c r="AJU148" s="161"/>
      <c r="AJV148" s="161"/>
      <c r="AJW148" s="161"/>
      <c r="AJX148" s="161"/>
      <c r="AJY148" s="161"/>
      <c r="AJZ148" s="161"/>
      <c r="AKA148" s="161"/>
      <c r="AKB148" s="161"/>
      <c r="AKC148" s="161"/>
      <c r="AKD148" s="161"/>
      <c r="AKE148" s="161"/>
      <c r="AKF148" s="161"/>
      <c r="AKG148" s="161"/>
      <c r="AKH148" s="161"/>
      <c r="AKI148" s="161"/>
      <c r="AKJ148" s="161"/>
      <c r="AKK148" s="161"/>
      <c r="AKL148" s="161"/>
      <c r="AKM148" s="161"/>
      <c r="AKN148" s="161"/>
      <c r="AKO148" s="161"/>
      <c r="AKP148" s="161"/>
      <c r="AKQ148" s="161"/>
      <c r="AKR148" s="161"/>
      <c r="AKS148" s="161"/>
      <c r="AKT148" s="161"/>
      <c r="AKU148" s="161"/>
      <c r="AKV148" s="161"/>
      <c r="AKW148" s="161"/>
      <c r="AKX148" s="161"/>
      <c r="AKY148" s="161"/>
      <c r="AKZ148" s="161"/>
      <c r="ALA148" s="161"/>
      <c r="ALB148" s="161"/>
      <c r="ALC148" s="161"/>
      <c r="ALD148" s="161"/>
      <c r="ALE148" s="161"/>
      <c r="ALF148" s="161"/>
      <c r="ALG148" s="161"/>
      <c r="ALH148" s="161"/>
      <c r="ALI148" s="161"/>
      <c r="ALJ148" s="161"/>
      <c r="ALK148" s="161"/>
      <c r="ALL148" s="161"/>
      <c r="ALM148" s="161"/>
      <c r="ALN148" s="161"/>
      <c r="ALO148" s="161"/>
      <c r="ALP148" s="161"/>
      <c r="ALQ148" s="161"/>
      <c r="ALR148" s="161"/>
      <c r="ALS148" s="161"/>
      <c r="ALT148" s="161"/>
      <c r="ALU148" s="161"/>
      <c r="ALV148" s="161"/>
      <c r="ALW148" s="161"/>
      <c r="ALX148" s="161"/>
      <c r="ALY148" s="161"/>
      <c r="ALZ148" s="161"/>
      <c r="AMA148" s="161"/>
      <c r="AMB148" s="161"/>
      <c r="AMC148" s="161"/>
      <c r="AMD148" s="161"/>
      <c r="AME148" s="161"/>
      <c r="AMF148" s="161"/>
    </row>
    <row r="149" spans="1:1020" s="155" customFormat="1" ht="25.5" x14ac:dyDescent="0.2">
      <c r="A149" s="120" t="s">
        <v>294</v>
      </c>
      <c r="B149" s="102" t="s">
        <v>295</v>
      </c>
      <c r="C149" s="143">
        <v>30</v>
      </c>
      <c r="D149" s="113" t="s">
        <v>137</v>
      </c>
      <c r="E149" s="116"/>
      <c r="F149" s="76"/>
      <c r="G149" s="145">
        <f t="shared" ref="G149:G151" si="15">SUM(E149:F149)*C149</f>
        <v>0</v>
      </c>
    </row>
    <row r="150" spans="1:1020" s="155" customFormat="1" ht="25.5" x14ac:dyDescent="0.2">
      <c r="A150" s="120" t="s">
        <v>296</v>
      </c>
      <c r="B150" s="102" t="s">
        <v>297</v>
      </c>
      <c r="C150" s="143">
        <v>5</v>
      </c>
      <c r="D150" s="113" t="s">
        <v>137</v>
      </c>
      <c r="E150" s="116"/>
      <c r="F150" s="76"/>
      <c r="G150" s="145">
        <f t="shared" si="15"/>
        <v>0</v>
      </c>
    </row>
    <row r="151" spans="1:1020" s="155" customFormat="1" ht="25.5" x14ac:dyDescent="0.2">
      <c r="A151" s="120" t="s">
        <v>298</v>
      </c>
      <c r="B151" s="102" t="s">
        <v>299</v>
      </c>
      <c r="C151" s="143">
        <v>1</v>
      </c>
      <c r="D151" s="113" t="s">
        <v>60</v>
      </c>
      <c r="E151" s="116"/>
      <c r="F151" s="76"/>
      <c r="G151" s="145">
        <f t="shared" si="15"/>
        <v>0</v>
      </c>
    </row>
    <row r="152" spans="1:1020" s="155" customFormat="1" ht="27.75" customHeight="1" x14ac:dyDescent="0.2">
      <c r="A152" s="120" t="s">
        <v>300</v>
      </c>
      <c r="B152" s="102" t="s">
        <v>301</v>
      </c>
      <c r="C152" s="143">
        <v>12</v>
      </c>
      <c r="D152" s="113" t="s">
        <v>60</v>
      </c>
      <c r="E152" s="116"/>
      <c r="F152" s="76"/>
      <c r="G152" s="145">
        <f>SUM(E152,F152)*C152</f>
        <v>0</v>
      </c>
    </row>
    <row r="153" spans="1:1020" s="155" customFormat="1" ht="25.5" x14ac:dyDescent="0.2">
      <c r="A153" s="120" t="s">
        <v>302</v>
      </c>
      <c r="B153" s="102" t="s">
        <v>303</v>
      </c>
      <c r="C153" s="162">
        <v>0.2</v>
      </c>
      <c r="D153" s="113" t="s">
        <v>78</v>
      </c>
      <c r="E153" s="116"/>
      <c r="F153" s="76"/>
      <c r="G153" s="145">
        <f>SUM(E153,F153)*C153</f>
        <v>0</v>
      </c>
    </row>
    <row r="154" spans="1:1020" s="124" customFormat="1" x14ac:dyDescent="0.2">
      <c r="A154" s="141">
        <v>4</v>
      </c>
      <c r="B154" s="142" t="s">
        <v>304</v>
      </c>
      <c r="C154" s="143"/>
      <c r="D154" s="144"/>
      <c r="E154" s="75"/>
      <c r="F154" s="122"/>
      <c r="G154" s="77"/>
    </row>
    <row r="155" spans="1:1020" s="124" customFormat="1" ht="25.5" x14ac:dyDescent="0.2">
      <c r="A155" s="120" t="s">
        <v>140</v>
      </c>
      <c r="B155" s="102" t="s">
        <v>295</v>
      </c>
      <c r="C155" s="143">
        <v>50</v>
      </c>
      <c r="D155" s="113" t="s">
        <v>78</v>
      </c>
      <c r="E155" s="116"/>
      <c r="F155" s="76"/>
      <c r="G155" s="145">
        <f>SUM(E155:F155)*C155</f>
        <v>0</v>
      </c>
    </row>
    <row r="156" spans="1:1020" s="155" customFormat="1" x14ac:dyDescent="0.2">
      <c r="A156" s="120" t="s">
        <v>72</v>
      </c>
      <c r="B156" s="102" t="s">
        <v>289</v>
      </c>
      <c r="C156" s="143">
        <v>50</v>
      </c>
      <c r="D156" s="113" t="s">
        <v>78</v>
      </c>
      <c r="E156" s="116"/>
      <c r="F156" s="76"/>
      <c r="G156" s="145">
        <f>SUM(E156:F156)*C156</f>
        <v>0</v>
      </c>
    </row>
    <row r="157" spans="1:1020" s="155" customFormat="1" x14ac:dyDescent="0.2">
      <c r="A157" s="120" t="s">
        <v>141</v>
      </c>
      <c r="B157" s="102" t="s">
        <v>305</v>
      </c>
      <c r="C157" s="143">
        <v>4</v>
      </c>
      <c r="D157" s="113" t="s">
        <v>78</v>
      </c>
      <c r="E157" s="116"/>
      <c r="F157" s="76"/>
      <c r="G157" s="145">
        <f t="shared" ref="G157:G160" si="16">SUM(E157:F157)*C157</f>
        <v>0</v>
      </c>
    </row>
    <row r="158" spans="1:1020" s="155" customFormat="1" x14ac:dyDescent="0.2">
      <c r="A158" s="120" t="s">
        <v>142</v>
      </c>
      <c r="B158" s="102" t="s">
        <v>306</v>
      </c>
      <c r="C158" s="143">
        <v>5</v>
      </c>
      <c r="D158" s="113" t="s">
        <v>60</v>
      </c>
      <c r="E158" s="116"/>
      <c r="F158" s="76"/>
      <c r="G158" s="145">
        <f t="shared" si="16"/>
        <v>0</v>
      </c>
    </row>
    <row r="159" spans="1:1020" s="155" customFormat="1" x14ac:dyDescent="0.2">
      <c r="A159" s="120" t="s">
        <v>143</v>
      </c>
      <c r="B159" s="102" t="s">
        <v>307</v>
      </c>
      <c r="C159" s="143">
        <v>1</v>
      </c>
      <c r="D159" s="113" t="s">
        <v>60</v>
      </c>
      <c r="E159" s="116"/>
      <c r="F159" s="76"/>
      <c r="G159" s="145">
        <f t="shared" si="16"/>
        <v>0</v>
      </c>
    </row>
    <row r="160" spans="1:1020" s="155" customFormat="1" x14ac:dyDescent="0.2">
      <c r="A160" s="120" t="s">
        <v>308</v>
      </c>
      <c r="B160" s="102" t="s">
        <v>309</v>
      </c>
      <c r="C160" s="143">
        <v>1</v>
      </c>
      <c r="D160" s="113" t="s">
        <v>60</v>
      </c>
      <c r="E160" s="116"/>
      <c r="F160" s="76"/>
      <c r="G160" s="145">
        <f t="shared" si="16"/>
        <v>0</v>
      </c>
    </row>
    <row r="161" spans="1:7" s="155" customFormat="1" x14ac:dyDescent="0.2">
      <c r="A161" s="120" t="s">
        <v>310</v>
      </c>
      <c r="B161" s="102" t="s">
        <v>311</v>
      </c>
      <c r="C161" s="143">
        <v>6</v>
      </c>
      <c r="D161" s="113" t="s">
        <v>60</v>
      </c>
      <c r="E161" s="116"/>
      <c r="F161" s="76"/>
      <c r="G161" s="145">
        <f>SUM(E161:F161)*C161</f>
        <v>0</v>
      </c>
    </row>
    <row r="162" spans="1:7" s="155" customFormat="1" ht="25.5" x14ac:dyDescent="0.2">
      <c r="A162" s="120" t="s">
        <v>312</v>
      </c>
      <c r="B162" s="102" t="s">
        <v>313</v>
      </c>
      <c r="C162" s="143">
        <v>12</v>
      </c>
      <c r="D162" s="113" t="s">
        <v>78</v>
      </c>
      <c r="E162" s="116"/>
      <c r="F162" s="76"/>
      <c r="G162" s="145">
        <f>SUM(E162:F162)*C162</f>
        <v>0</v>
      </c>
    </row>
    <row r="163" spans="1:7" s="124" customFormat="1" x14ac:dyDescent="0.2">
      <c r="A163" s="141">
        <v>5</v>
      </c>
      <c r="B163" s="142" t="s">
        <v>314</v>
      </c>
      <c r="C163" s="143"/>
      <c r="D163" s="144"/>
      <c r="E163" s="75"/>
      <c r="F163" s="122"/>
      <c r="G163" s="77"/>
    </row>
    <row r="164" spans="1:7" ht="25.5" x14ac:dyDescent="0.2">
      <c r="A164" s="163" t="s">
        <v>30</v>
      </c>
      <c r="B164" s="102" t="s">
        <v>315</v>
      </c>
      <c r="C164" s="221">
        <v>90</v>
      </c>
      <c r="D164" s="164" t="s">
        <v>78</v>
      </c>
      <c r="E164" s="116"/>
      <c r="F164" s="76"/>
      <c r="G164" s="165">
        <f t="shared" ref="G164:G167" si="17">SUM(E164:F164)*C164</f>
        <v>0</v>
      </c>
    </row>
    <row r="165" spans="1:7" ht="25.5" x14ac:dyDescent="0.2">
      <c r="A165" s="163" t="s">
        <v>32</v>
      </c>
      <c r="B165" s="102" t="s">
        <v>316</v>
      </c>
      <c r="C165" s="221">
        <v>65</v>
      </c>
      <c r="D165" s="113" t="s">
        <v>60</v>
      </c>
      <c r="E165" s="116"/>
      <c r="F165" s="76"/>
      <c r="G165" s="165">
        <f t="shared" si="17"/>
        <v>0</v>
      </c>
    </row>
    <row r="166" spans="1:7" ht="25.5" x14ac:dyDescent="0.2">
      <c r="A166" s="163" t="s">
        <v>34</v>
      </c>
      <c r="B166" s="102" t="s">
        <v>317</v>
      </c>
      <c r="C166" s="103">
        <v>550</v>
      </c>
      <c r="D166" s="166" t="s">
        <v>78</v>
      </c>
      <c r="E166" s="76"/>
      <c r="F166" s="76"/>
      <c r="G166" s="165">
        <f t="shared" si="17"/>
        <v>0</v>
      </c>
    </row>
    <row r="167" spans="1:7" x14ac:dyDescent="0.2">
      <c r="A167" s="163" t="s">
        <v>36</v>
      </c>
      <c r="B167" s="102" t="s">
        <v>289</v>
      </c>
      <c r="C167" s="103">
        <v>130</v>
      </c>
      <c r="D167" s="113" t="s">
        <v>78</v>
      </c>
      <c r="E167" s="116"/>
      <c r="F167" s="76"/>
      <c r="G167" s="165">
        <f t="shared" si="17"/>
        <v>0</v>
      </c>
    </row>
    <row r="168" spans="1:7" x14ac:dyDescent="0.2">
      <c r="A168" s="163" t="s">
        <v>112</v>
      </c>
      <c r="B168" s="102" t="s">
        <v>318</v>
      </c>
      <c r="C168" s="103">
        <v>6</v>
      </c>
      <c r="D168" s="113" t="s">
        <v>60</v>
      </c>
      <c r="E168" s="116"/>
      <c r="F168" s="76"/>
      <c r="G168" s="145">
        <f>SUM(E168:F168)*C168</f>
        <v>0</v>
      </c>
    </row>
    <row r="169" spans="1:7" x14ac:dyDescent="0.2">
      <c r="A169" s="163" t="s">
        <v>116</v>
      </c>
      <c r="B169" s="102" t="s">
        <v>319</v>
      </c>
      <c r="C169" s="103">
        <v>6</v>
      </c>
      <c r="D169" s="113" t="s">
        <v>78</v>
      </c>
      <c r="E169" s="116"/>
      <c r="F169" s="76"/>
      <c r="G169" s="145">
        <f>SUM(E169:F169)*C169</f>
        <v>0</v>
      </c>
    </row>
    <row r="170" spans="1:7" x14ac:dyDescent="0.2">
      <c r="A170" s="163" t="s">
        <v>144</v>
      </c>
      <c r="B170" s="102" t="s">
        <v>320</v>
      </c>
      <c r="C170" s="103">
        <v>6</v>
      </c>
      <c r="D170" s="113" t="s">
        <v>78</v>
      </c>
      <c r="E170" s="116"/>
      <c r="F170" s="76"/>
      <c r="G170" s="145">
        <f>SUM(E170,F170)*C170</f>
        <v>0</v>
      </c>
    </row>
    <row r="171" spans="1:7" x14ac:dyDescent="0.2">
      <c r="A171" s="163" t="s">
        <v>145</v>
      </c>
      <c r="B171" s="102" t="s">
        <v>321</v>
      </c>
      <c r="C171" s="103">
        <v>1</v>
      </c>
      <c r="D171" s="113" t="s">
        <v>322</v>
      </c>
      <c r="E171" s="75" t="s">
        <v>109</v>
      </c>
      <c r="F171" s="76"/>
      <c r="G171" s="145">
        <f t="shared" ref="G171" si="18">SUM(E171,F171)*C171</f>
        <v>0</v>
      </c>
    </row>
    <row r="172" spans="1:7" ht="25.5" x14ac:dyDescent="0.2">
      <c r="A172" s="163" t="s">
        <v>146</v>
      </c>
      <c r="B172" s="99" t="s">
        <v>148</v>
      </c>
      <c r="C172" s="103">
        <v>1</v>
      </c>
      <c r="D172" s="118" t="s">
        <v>136</v>
      </c>
      <c r="E172" s="101"/>
      <c r="F172" s="101"/>
      <c r="G172" s="77">
        <f t="shared" ref="G172" si="19">SUM(E172:F172)*C172</f>
        <v>0</v>
      </c>
    </row>
    <row r="173" spans="1:7" s="124" customFormat="1" x14ac:dyDescent="0.2">
      <c r="A173" s="141">
        <v>6</v>
      </c>
      <c r="B173" s="142" t="s">
        <v>323</v>
      </c>
      <c r="C173" s="143" t="s">
        <v>63</v>
      </c>
      <c r="D173" s="144"/>
      <c r="E173" s="75"/>
      <c r="F173" s="122"/>
      <c r="G173" s="77"/>
    </row>
    <row r="174" spans="1:7" s="155" customFormat="1" x14ac:dyDescent="0.2">
      <c r="A174" s="120" t="s">
        <v>90</v>
      </c>
      <c r="B174" s="102" t="s">
        <v>324</v>
      </c>
      <c r="C174" s="143">
        <v>10</v>
      </c>
      <c r="D174" s="113" t="s">
        <v>60</v>
      </c>
      <c r="E174" s="116"/>
      <c r="F174" s="76"/>
      <c r="G174" s="145">
        <f t="shared" ref="G174:G180" si="20">SUM(E174:F174)*C174</f>
        <v>0</v>
      </c>
    </row>
    <row r="175" spans="1:7" s="155" customFormat="1" ht="40.5" customHeight="1" x14ac:dyDescent="0.2">
      <c r="A175" s="120" t="s">
        <v>91</v>
      </c>
      <c r="B175" s="102" t="s">
        <v>325</v>
      </c>
      <c r="C175" s="143">
        <v>2</v>
      </c>
      <c r="D175" s="113" t="s">
        <v>60</v>
      </c>
      <c r="E175" s="75" t="s">
        <v>109</v>
      </c>
      <c r="F175" s="76"/>
      <c r="G175" s="145">
        <f>SUM(E175:F175)*C175</f>
        <v>0</v>
      </c>
    </row>
    <row r="176" spans="1:7" s="155" customFormat="1" x14ac:dyDescent="0.2">
      <c r="A176" s="120" t="s">
        <v>176</v>
      </c>
      <c r="B176" s="102" t="s">
        <v>343</v>
      </c>
      <c r="C176" s="143">
        <v>84</v>
      </c>
      <c r="D176" s="113" t="s">
        <v>60</v>
      </c>
      <c r="E176" s="116"/>
      <c r="F176" s="76"/>
      <c r="G176" s="145">
        <f t="shared" ref="G176" si="21">SUM(E176:F176)*C176</f>
        <v>0</v>
      </c>
    </row>
    <row r="177" spans="1:7" s="155" customFormat="1" x14ac:dyDescent="0.2">
      <c r="A177" s="120" t="s">
        <v>327</v>
      </c>
      <c r="B177" s="102" t="s">
        <v>326</v>
      </c>
      <c r="C177" s="143">
        <v>7</v>
      </c>
      <c r="D177" s="113" t="s">
        <v>60</v>
      </c>
      <c r="E177" s="75" t="s">
        <v>109</v>
      </c>
      <c r="F177" s="76"/>
      <c r="G177" s="145">
        <f t="shared" si="20"/>
        <v>0</v>
      </c>
    </row>
    <row r="178" spans="1:7" s="155" customFormat="1" ht="25.5" x14ac:dyDescent="0.2">
      <c r="A178" s="120" t="s">
        <v>329</v>
      </c>
      <c r="B178" s="102" t="s">
        <v>328</v>
      </c>
      <c r="C178" s="143">
        <v>1</v>
      </c>
      <c r="D178" s="113" t="s">
        <v>60</v>
      </c>
      <c r="E178" s="116"/>
      <c r="F178" s="76"/>
      <c r="G178" s="145">
        <f t="shared" ref="G178" si="22">SUM(E178:F178)*C178</f>
        <v>0</v>
      </c>
    </row>
    <row r="179" spans="1:7" s="155" customFormat="1" x14ac:dyDescent="0.2">
      <c r="A179" s="120" t="s">
        <v>331</v>
      </c>
      <c r="B179" s="102" t="s">
        <v>330</v>
      </c>
      <c r="C179" s="143">
        <v>1</v>
      </c>
      <c r="D179" s="113" t="s">
        <v>322</v>
      </c>
      <c r="E179" s="116"/>
      <c r="F179" s="76"/>
      <c r="G179" s="145">
        <f t="shared" ref="G179" si="23">SUM(E179:F179)*C179</f>
        <v>0</v>
      </c>
    </row>
    <row r="180" spans="1:7" s="155" customFormat="1" ht="27.75" customHeight="1" x14ac:dyDescent="0.2">
      <c r="A180" s="120" t="s">
        <v>333</v>
      </c>
      <c r="B180" s="102" t="s">
        <v>332</v>
      </c>
      <c r="C180" s="143">
        <v>1</v>
      </c>
      <c r="D180" s="113" t="s">
        <v>322</v>
      </c>
      <c r="E180" s="75" t="s">
        <v>109</v>
      </c>
      <c r="F180" s="76"/>
      <c r="G180" s="145">
        <f t="shared" si="20"/>
        <v>0</v>
      </c>
    </row>
    <row r="181" spans="1:7" s="155" customFormat="1" ht="27.75" customHeight="1" x14ac:dyDescent="0.2">
      <c r="A181" s="120" t="s">
        <v>334</v>
      </c>
      <c r="B181" s="102" t="s">
        <v>335</v>
      </c>
      <c r="C181" s="143">
        <v>1</v>
      </c>
      <c r="D181" s="113" t="s">
        <v>322</v>
      </c>
      <c r="E181" s="75" t="s">
        <v>109</v>
      </c>
      <c r="F181" s="76"/>
      <c r="G181" s="145">
        <f t="shared" ref="G181" si="24">SUM(E181:F181)*C181</f>
        <v>0</v>
      </c>
    </row>
    <row r="182" spans="1:7" s="155" customFormat="1" ht="27.75" customHeight="1" x14ac:dyDescent="0.2">
      <c r="A182" s="120" t="s">
        <v>344</v>
      </c>
      <c r="B182" s="102" t="s">
        <v>250</v>
      </c>
      <c r="C182" s="143">
        <v>6</v>
      </c>
      <c r="D182" s="113" t="s">
        <v>136</v>
      </c>
      <c r="E182" s="116"/>
      <c r="F182" s="76"/>
      <c r="G182" s="145">
        <f>SUM(E182:F182)*C182</f>
        <v>0</v>
      </c>
    </row>
    <row r="183" spans="1:7" x14ac:dyDescent="0.2">
      <c r="A183" s="108"/>
      <c r="B183" s="169" t="s">
        <v>13</v>
      </c>
      <c r="C183" s="169"/>
      <c r="D183" s="170"/>
      <c r="E183" s="104">
        <f>SUMPRODUCT(C109:C182,E109:E182)</f>
        <v>0</v>
      </c>
      <c r="F183" s="104">
        <f>SUMPRODUCT(C109:C182,F109:F182)</f>
        <v>0</v>
      </c>
      <c r="G183" s="106">
        <f>SUM(G110:G182)</f>
        <v>0</v>
      </c>
    </row>
    <row r="184" spans="1:7" x14ac:dyDescent="0.2">
      <c r="A184" s="80" t="s">
        <v>184</v>
      </c>
      <c r="B184" s="81" t="s">
        <v>185</v>
      </c>
      <c r="C184" s="82"/>
      <c r="D184" s="83"/>
      <c r="E184" s="84"/>
      <c r="F184" s="85"/>
      <c r="G184" s="86"/>
    </row>
    <row r="185" spans="1:7" x14ac:dyDescent="0.2">
      <c r="A185" s="125">
        <v>1</v>
      </c>
      <c r="B185" s="126" t="s">
        <v>186</v>
      </c>
      <c r="C185" s="127"/>
      <c r="D185" s="128"/>
      <c r="E185" s="129"/>
      <c r="F185" s="129"/>
      <c r="G185" s="130"/>
    </row>
    <row r="186" spans="1:7" ht="81" customHeight="1" x14ac:dyDescent="0.2">
      <c r="A186" s="132" t="s">
        <v>15</v>
      </c>
      <c r="B186" s="131" t="s">
        <v>188</v>
      </c>
      <c r="C186" s="127">
        <v>3</v>
      </c>
      <c r="D186" s="128" t="s">
        <v>61</v>
      </c>
      <c r="E186" s="133"/>
      <c r="F186" s="133"/>
      <c r="G186" s="130">
        <f>SUM(E186,F186)*C186</f>
        <v>0</v>
      </c>
    </row>
    <row r="187" spans="1:7" x14ac:dyDescent="0.2">
      <c r="A187" s="108"/>
      <c r="B187" s="169" t="s">
        <v>187</v>
      </c>
      <c r="C187" s="169"/>
      <c r="D187" s="170"/>
      <c r="E187" s="104">
        <f>SUMPRODUCT(C185:C186,E185:E186)</f>
        <v>0</v>
      </c>
      <c r="F187" s="104">
        <f>SUMPRODUCT(C185:C186,F185:F186)</f>
        <v>0</v>
      </c>
      <c r="G187" s="106">
        <f>SUM(G186)</f>
        <v>0</v>
      </c>
    </row>
    <row r="188" spans="1:7" ht="15.75" thickBot="1" x14ac:dyDescent="0.25">
      <c r="A188" s="167"/>
      <c r="B188" s="171" t="s">
        <v>59</v>
      </c>
      <c r="C188" s="171"/>
      <c r="D188" s="172"/>
      <c r="E188" s="109">
        <f>SUM(E107,E183,E187)</f>
        <v>0</v>
      </c>
      <c r="F188" s="109">
        <f>SUM(F107,F183,F187)</f>
        <v>0</v>
      </c>
      <c r="G188" s="109">
        <f>SUM(G107,G183,G187)</f>
        <v>0</v>
      </c>
    </row>
    <row r="189" spans="1:7" ht="15.75" thickBot="1" x14ac:dyDescent="0.25">
      <c r="A189" s="168"/>
      <c r="B189" s="173" t="s">
        <v>58</v>
      </c>
      <c r="C189" s="173"/>
      <c r="D189" s="174"/>
      <c r="E189" s="110">
        <f>TRUNC(E188*(1+$G$3),3)</f>
        <v>0</v>
      </c>
      <c r="F189" s="110">
        <f>TRUNC(F188*(1+$G$3),3)</f>
        <v>0</v>
      </c>
      <c r="G189" s="110">
        <f>TRUNC(G188*(1+$G$3),3)</f>
        <v>0</v>
      </c>
    </row>
  </sheetData>
  <sheetProtection password="E932" sheet="1" selectLockedCells="1"/>
  <mergeCells count="21">
    <mergeCell ref="A6:G6"/>
    <mergeCell ref="A10:G10"/>
    <mergeCell ref="E3:F3"/>
    <mergeCell ref="E4:F4"/>
    <mergeCell ref="E5:F5"/>
    <mergeCell ref="D8:E8"/>
    <mergeCell ref="D9:G9"/>
    <mergeCell ref="B3:D3"/>
    <mergeCell ref="B187:D187"/>
    <mergeCell ref="B183:D183"/>
    <mergeCell ref="B188:D188"/>
    <mergeCell ref="B189:D189"/>
    <mergeCell ref="G12:G13"/>
    <mergeCell ref="B107:D107"/>
    <mergeCell ref="A2:G2"/>
    <mergeCell ref="B12:B13"/>
    <mergeCell ref="D12:D13"/>
    <mergeCell ref="A7:G7"/>
    <mergeCell ref="C12:C13"/>
    <mergeCell ref="A12:A13"/>
    <mergeCell ref="E12:F12"/>
  </mergeCells>
  <phoneticPr fontId="23" type="noConversion"/>
  <conditionalFormatting sqref="B107 F18 B43 F43 F21 F34:F37 B92:B94 F92:F94 B50:B55 F50:F55 B33:B37 B23">
    <cfRule type="containsText" dxfId="326" priority="613" stopIfTrue="1" operator="containsText" text="x,xx">
      <formula>NOT(ISERROR(SEARCH("x,xx",B18)))</formula>
    </cfRule>
  </conditionalFormatting>
  <conditionalFormatting sqref="B11">
    <cfRule type="containsText" dxfId="325" priority="612" stopIfTrue="1" operator="containsText" text="x,xx">
      <formula>NOT(ISERROR(SEARCH("x,xx",B11)))</formula>
    </cfRule>
  </conditionalFormatting>
  <conditionalFormatting sqref="F11:G11">
    <cfRule type="containsText" dxfId="324" priority="611" stopIfTrue="1" operator="containsText" text="x,xx">
      <formula>NOT(ISERROR(SEARCH("x,xx",F11)))</formula>
    </cfRule>
  </conditionalFormatting>
  <conditionalFormatting sqref="B14">
    <cfRule type="containsText" dxfId="323" priority="610" stopIfTrue="1" operator="containsText" text="x,xx">
      <formula>NOT(ISERROR(SEARCH("x,xx",B14)))</formula>
    </cfRule>
  </conditionalFormatting>
  <conditionalFormatting sqref="B183">
    <cfRule type="containsText" dxfId="322" priority="609" stopIfTrue="1" operator="containsText" text="x,xx">
      <formula>NOT(ISERROR(SEARCH("x,xx",B183)))</formula>
    </cfRule>
  </conditionalFormatting>
  <conditionalFormatting sqref="B188">
    <cfRule type="containsText" dxfId="321" priority="608" stopIfTrue="1" operator="containsText" text="x,xx">
      <formula>NOT(ISERROR(SEARCH("x,xx",B188)))</formula>
    </cfRule>
  </conditionalFormatting>
  <conditionalFormatting sqref="B189">
    <cfRule type="containsText" dxfId="320" priority="607" stopIfTrue="1" operator="containsText" text="x,xx">
      <formula>NOT(ISERROR(SEARCH("x,xx",B189)))</formula>
    </cfRule>
  </conditionalFormatting>
  <conditionalFormatting sqref="B15">
    <cfRule type="containsText" dxfId="318" priority="606" stopIfTrue="1" operator="containsText" text="x,xx">
      <formula>NOT(ISERROR(SEARCH("x,xx",B15)))</formula>
    </cfRule>
  </conditionalFormatting>
  <conditionalFormatting sqref="B103">
    <cfRule type="containsText" dxfId="316" priority="598" stopIfTrue="1" operator="containsText" text="x,xx">
      <formula>NOT(ISERROR(SEARCH("x,xx",B103)))</formula>
    </cfRule>
  </conditionalFormatting>
  <conditionalFormatting sqref="B39">
    <cfRule type="containsText" dxfId="315" priority="600" stopIfTrue="1" operator="containsText" text="x,xx">
      <formula>NOT(ISERROR(SEARCH("x,xx",B39)))</formula>
    </cfRule>
  </conditionalFormatting>
  <conditionalFormatting sqref="B49">
    <cfRule type="containsText" dxfId="307" priority="573" stopIfTrue="1" operator="containsText" text="x,xx">
      <formula>NOT(ISERROR(SEARCH("x,xx",B49)))</formula>
    </cfRule>
  </conditionalFormatting>
  <conditionalFormatting sqref="F40">
    <cfRule type="containsText" dxfId="306" priority="580" stopIfTrue="1" operator="containsText" text="x,xx">
      <formula>NOT(ISERROR(SEARCH("x,xx",F40)))</formula>
    </cfRule>
  </conditionalFormatting>
  <conditionalFormatting sqref="B104 F104:F105">
    <cfRule type="containsText" dxfId="304" priority="576" stopIfTrue="1" operator="containsText" text="x,xx">
      <formula>NOT(ISERROR(SEARCH("x,xx",B104)))</formula>
    </cfRule>
  </conditionalFormatting>
  <conditionalFormatting sqref="B105">
    <cfRule type="containsText" dxfId="302" priority="575" stopIfTrue="1" operator="containsText" text="x,xx">
      <formula>NOT(ISERROR(SEARCH("x,xx",B105)))</formula>
    </cfRule>
  </conditionalFormatting>
  <conditionalFormatting sqref="B40">
    <cfRule type="containsText" dxfId="301" priority="581" stopIfTrue="1" operator="containsText" text="x,xx">
      <formula>NOT(ISERROR(SEARCH("x,xx",B40)))</formula>
    </cfRule>
  </conditionalFormatting>
  <conditionalFormatting sqref="B108">
    <cfRule type="containsText" dxfId="299" priority="566" stopIfTrue="1" operator="containsText" text="x,xx">
      <formula>NOT(ISERROR(SEARCH("x,xx",B108)))</formula>
    </cfRule>
  </conditionalFormatting>
  <conditionalFormatting sqref="B44">
    <cfRule type="containsText" dxfId="296" priority="564" stopIfTrue="1" operator="containsText" text="x,xx">
      <formula>NOT(ISERROR(SEARCH("x,xx",B44)))</formula>
    </cfRule>
  </conditionalFormatting>
  <conditionalFormatting sqref="B71">
    <cfRule type="containsText" dxfId="291" priority="553" stopIfTrue="1" operator="containsText" text="x,xx">
      <formula>NOT(ISERROR(SEARCH("x,xx",B71)))</formula>
    </cfRule>
  </conditionalFormatting>
  <conditionalFormatting sqref="F42">
    <cfRule type="containsText" dxfId="287" priority="542" stopIfTrue="1" operator="containsText" text="x,xx">
      <formula>NOT(ISERROR(SEARCH("x,xx",F42)))</formula>
    </cfRule>
  </conditionalFormatting>
  <conditionalFormatting sqref="B42">
    <cfRule type="containsText" dxfId="286" priority="541" stopIfTrue="1" operator="containsText" text="x,xx">
      <formula>NOT(ISERROR(SEARCH("x,xx",B42)))</formula>
    </cfRule>
  </conditionalFormatting>
  <conditionalFormatting sqref="F65">
    <cfRule type="containsText" dxfId="283" priority="527" stopIfTrue="1" operator="containsText" text="x,xx">
      <formula>NOT(ISERROR(SEARCH("x,xx",F65)))</formula>
    </cfRule>
  </conditionalFormatting>
  <conditionalFormatting sqref="F57">
    <cfRule type="containsText" dxfId="281" priority="515" stopIfTrue="1" operator="containsText" text="x,xx">
      <formula>NOT(ISERROR(SEARCH("x,xx",F57)))</formula>
    </cfRule>
  </conditionalFormatting>
  <conditionalFormatting sqref="B57">
    <cfRule type="containsText" dxfId="280" priority="514" stopIfTrue="1" operator="containsText" text="x,xx">
      <formula>NOT(ISERROR(SEARCH("x,xx",B57)))</formula>
    </cfRule>
  </conditionalFormatting>
  <conditionalFormatting sqref="B65">
    <cfRule type="containsText" dxfId="279" priority="526" stopIfTrue="1" operator="containsText" text="x,xx">
      <formula>NOT(ISERROR(SEARCH("x,xx",B65)))</formula>
    </cfRule>
  </conditionalFormatting>
  <conditionalFormatting sqref="F66">
    <cfRule type="containsText" dxfId="278" priority="530" stopIfTrue="1" operator="containsText" text="x,xx">
      <formula>NOT(ISERROR(SEARCH("x,xx",F66)))</formula>
    </cfRule>
  </conditionalFormatting>
  <conditionalFormatting sqref="B66">
    <cfRule type="containsText" dxfId="276" priority="529" stopIfTrue="1" operator="containsText" text="x,xx">
      <formula>NOT(ISERROR(SEARCH("x,xx",B66)))</formula>
    </cfRule>
  </conditionalFormatting>
  <conditionalFormatting sqref="B56">
    <cfRule type="containsText" dxfId="269" priority="519" stopIfTrue="1" operator="containsText" text="x,xx">
      <formula>NOT(ISERROR(SEARCH("x,xx",B56)))</formula>
    </cfRule>
  </conditionalFormatting>
  <conditionalFormatting sqref="F56">
    <cfRule type="containsText" dxfId="268" priority="520" stopIfTrue="1" operator="containsText" text="x,xx">
      <formula>NOT(ISERROR(SEARCH("x,xx",F56)))</formula>
    </cfRule>
  </conditionalFormatting>
  <conditionalFormatting sqref="B62">
    <cfRule type="containsText" dxfId="264" priority="503" stopIfTrue="1" operator="containsText" text="x,xx">
      <formula>NOT(ISERROR(SEARCH("x,xx",B62)))</formula>
    </cfRule>
  </conditionalFormatting>
  <conditionalFormatting sqref="B58">
    <cfRule type="containsText" dxfId="262" priority="511" stopIfTrue="1" operator="containsText" text="x,xx">
      <formula>NOT(ISERROR(SEARCH("x,xx",B58)))</formula>
    </cfRule>
  </conditionalFormatting>
  <conditionalFormatting sqref="F58">
    <cfRule type="containsText" dxfId="261" priority="512" stopIfTrue="1" operator="containsText" text="x,xx">
      <formula>NOT(ISERROR(SEARCH("x,xx",F58)))</formula>
    </cfRule>
  </conditionalFormatting>
  <conditionalFormatting sqref="F63:F64">
    <cfRule type="containsText" dxfId="258" priority="499" stopIfTrue="1" operator="containsText" text="x,xx">
      <formula>NOT(ISERROR(SEARCH("x,xx",F63)))</formula>
    </cfRule>
  </conditionalFormatting>
  <conditionalFormatting sqref="B59:B61">
    <cfRule type="containsText" dxfId="257" priority="506" stopIfTrue="1" operator="containsText" text="x,xx">
      <formula>NOT(ISERROR(SEARCH("x,xx",B59)))</formula>
    </cfRule>
  </conditionalFormatting>
  <conditionalFormatting sqref="F59:F61">
    <cfRule type="containsText" dxfId="256" priority="507" stopIfTrue="1" operator="containsText" text="x,xx">
      <formula>NOT(ISERROR(SEARCH("x,xx",F59)))</formula>
    </cfRule>
  </conditionalFormatting>
  <conditionalFormatting sqref="B63:B64">
    <cfRule type="containsText" dxfId="254" priority="498" stopIfTrue="1" operator="containsText" text="x,xx">
      <formula>NOT(ISERROR(SEARCH("x,xx",B63)))</formula>
    </cfRule>
  </conditionalFormatting>
  <conditionalFormatting sqref="F62">
    <cfRule type="containsText" dxfId="252" priority="504" stopIfTrue="1" operator="containsText" text="x,xx">
      <formula>NOT(ISERROR(SEARCH("x,xx",F62)))</formula>
    </cfRule>
  </conditionalFormatting>
  <conditionalFormatting sqref="B26">
    <cfRule type="containsText" dxfId="229" priority="473" stopIfTrue="1" operator="containsText" text="x,xx">
      <formula>NOT(ISERROR(SEARCH("x,xx",B26)))</formula>
    </cfRule>
  </conditionalFormatting>
  <conditionalFormatting sqref="B27">
    <cfRule type="containsText" dxfId="227" priority="470" stopIfTrue="1" operator="containsText" text="x,xx">
      <formula>NOT(ISERROR(SEARCH("x,xx",B27)))</formula>
    </cfRule>
  </conditionalFormatting>
  <conditionalFormatting sqref="F27">
    <cfRule type="containsText" dxfId="226" priority="471" stopIfTrue="1" operator="containsText" text="x,xx">
      <formula>NOT(ISERROR(SEARCH("x,xx",F27)))</formula>
    </cfRule>
  </conditionalFormatting>
  <conditionalFormatting sqref="F33">
    <cfRule type="containsText" dxfId="225" priority="460" stopIfTrue="1" operator="containsText" text="x,xx">
      <formula>NOT(ISERROR(SEARCH("x,xx",F33)))</formula>
    </cfRule>
  </conditionalFormatting>
  <conditionalFormatting sqref="B28:B29">
    <cfRule type="containsText" dxfId="223" priority="467" stopIfTrue="1" operator="containsText" text="x,xx">
      <formula>NOT(ISERROR(SEARCH("x,xx",B28)))</formula>
    </cfRule>
  </conditionalFormatting>
  <conditionalFormatting sqref="F28">
    <cfRule type="containsText" dxfId="222" priority="468" stopIfTrue="1" operator="containsText" text="x,xx">
      <formula>NOT(ISERROR(SEARCH("x,xx",F28)))</formula>
    </cfRule>
  </conditionalFormatting>
  <conditionalFormatting sqref="B32">
    <cfRule type="containsText" dxfId="220" priority="465" stopIfTrue="1" operator="containsText" text="x,xx">
      <formula>NOT(ISERROR(SEARCH("x,xx",B32)))</formula>
    </cfRule>
  </conditionalFormatting>
  <conditionalFormatting sqref="B78">
    <cfRule type="containsText" dxfId="212" priority="425" stopIfTrue="1" operator="containsText" text="x,xx">
      <formula>NOT(ISERROR(SEARCH("x,xx",B78)))</formula>
    </cfRule>
  </conditionalFormatting>
  <conditionalFormatting sqref="B106 F106">
    <cfRule type="containsText" dxfId="208" priority="439" stopIfTrue="1" operator="containsText" text="x,xx">
      <formula>NOT(ISERROR(SEARCH("x,xx",B106)))</formula>
    </cfRule>
  </conditionalFormatting>
  <conditionalFormatting sqref="B47">
    <cfRule type="containsText" dxfId="199" priority="421" stopIfTrue="1" operator="containsText" text="x,xx">
      <formula>NOT(ISERROR(SEARCH("x,xx",B47)))</formula>
    </cfRule>
  </conditionalFormatting>
  <conditionalFormatting sqref="F20">
    <cfRule type="containsText" dxfId="196" priority="415" stopIfTrue="1" operator="containsText" text="x,xx">
      <formula>NOT(ISERROR(SEARCH("x,xx",F20)))</formula>
    </cfRule>
  </conditionalFormatting>
  <conditionalFormatting sqref="F67">
    <cfRule type="containsText" dxfId="195" priority="339" stopIfTrue="1" operator="containsText" text="x,xx">
      <formula>NOT(ISERROR(SEARCH("x,xx",F67)))</formula>
    </cfRule>
  </conditionalFormatting>
  <conditionalFormatting sqref="B68:B69">
    <cfRule type="containsText" dxfId="194" priority="341" stopIfTrue="1" operator="containsText" text="x,xx">
      <formula>NOT(ISERROR(SEARCH("x,xx",B68)))</formula>
    </cfRule>
  </conditionalFormatting>
  <conditionalFormatting sqref="F68:F69">
    <cfRule type="containsText" dxfId="192" priority="342" stopIfTrue="1" operator="containsText" text="x,xx">
      <formula>NOT(ISERROR(SEARCH("x,xx",F68)))</formula>
    </cfRule>
  </conditionalFormatting>
  <conditionalFormatting sqref="B67">
    <cfRule type="containsText" dxfId="188" priority="338" stopIfTrue="1" operator="containsText" text="x,xx">
      <formula>NOT(ISERROR(SEARCH("x,xx",B67)))</formula>
    </cfRule>
  </conditionalFormatting>
  <conditionalFormatting sqref="B70">
    <cfRule type="containsText" dxfId="187" priority="329" stopIfTrue="1" operator="containsText" text="x,xx">
      <formula>NOT(ISERROR(SEARCH("x,xx",B70)))</formula>
    </cfRule>
  </conditionalFormatting>
  <conditionalFormatting sqref="F70">
    <cfRule type="containsText" dxfId="185" priority="330" stopIfTrue="1" operator="containsText" text="x,xx">
      <formula>NOT(ISERROR(SEARCH("x,xx",F70)))</formula>
    </cfRule>
  </conditionalFormatting>
  <conditionalFormatting sqref="B72">
    <cfRule type="containsText" dxfId="180" priority="256" stopIfTrue="1" operator="containsText" text="x,xx">
      <formula>NOT(ISERROR(SEARCH("x,xx",B72)))</formula>
    </cfRule>
  </conditionalFormatting>
  <conditionalFormatting sqref="F72">
    <cfRule type="containsText" dxfId="179" priority="257" stopIfTrue="1" operator="containsText" text="x,xx">
      <formula>NOT(ISERROR(SEARCH("x,xx",F72)))</formula>
    </cfRule>
  </conditionalFormatting>
  <conditionalFormatting sqref="B76:B77">
    <cfRule type="containsText" dxfId="175" priority="251" stopIfTrue="1" operator="containsText" text="x,xx">
      <formula>NOT(ISERROR(SEARCH("x,xx",B76)))</formula>
    </cfRule>
  </conditionalFormatting>
  <conditionalFormatting sqref="F77">
    <cfRule type="containsText" dxfId="171" priority="252" stopIfTrue="1" operator="containsText" text="x,xx">
      <formula>NOT(ISERROR(SEARCH("x,xx",F77)))</formula>
    </cfRule>
  </conditionalFormatting>
  <conditionalFormatting sqref="F76">
    <cfRule type="containsText" dxfId="168" priority="245" stopIfTrue="1" operator="containsText" text="x,xx">
      <formula>NOT(ISERROR(SEARCH("x,xx",F76)))</formula>
    </cfRule>
  </conditionalFormatting>
  <conditionalFormatting sqref="B17:B18 B24 B20:B22">
    <cfRule type="containsText" dxfId="161" priority="209" stopIfTrue="1" operator="containsText" text="x,xx">
      <formula>NOT(ISERROR(SEARCH("x,xx",B17)))</formula>
    </cfRule>
  </conditionalFormatting>
  <conditionalFormatting sqref="B45:B46">
    <cfRule type="containsText" dxfId="159" priority="195" stopIfTrue="1" operator="containsText" text="x,xx">
      <formula>NOT(ISERROR(SEARCH("x,xx",B45)))</formula>
    </cfRule>
  </conditionalFormatting>
  <conditionalFormatting sqref="B184:B186">
    <cfRule type="containsText" dxfId="153" priority="182" stopIfTrue="1" operator="containsText" text="x,xx">
      <formula>NOT(ISERROR(SEARCH("x,xx",B184)))</formula>
    </cfRule>
  </conditionalFormatting>
  <conditionalFormatting sqref="B187">
    <cfRule type="containsText" dxfId="152" priority="181" stopIfTrue="1" operator="containsText" text="x,xx">
      <formula>NOT(ISERROR(SEARCH("x,xx",B187)))</formula>
    </cfRule>
  </conditionalFormatting>
  <conditionalFormatting sqref="F29">
    <cfRule type="containsText" dxfId="151" priority="180" stopIfTrue="1" operator="containsText" text="x,xx">
      <formula>NOT(ISERROR(SEARCH("x,xx",F29)))</formula>
    </cfRule>
  </conditionalFormatting>
  <conditionalFormatting sqref="B75 F75">
    <cfRule type="containsText" dxfId="148" priority="170" stopIfTrue="1" operator="containsText" text="x,xx">
      <formula>NOT(ISERROR(SEARCH("x,xx",B75)))</formula>
    </cfRule>
  </conditionalFormatting>
  <conditionalFormatting sqref="B38 F38">
    <cfRule type="containsText" dxfId="145" priority="169" stopIfTrue="1" operator="containsText" text="x,xx">
      <formula>NOT(ISERROR(SEARCH("x,xx",B38)))</formula>
    </cfRule>
  </conditionalFormatting>
  <conditionalFormatting sqref="B73:B74">
    <cfRule type="containsText" dxfId="143" priority="166" stopIfTrue="1" operator="containsText" text="x,xx">
      <formula>NOT(ISERROR(SEARCH("x,xx",B73)))</formula>
    </cfRule>
  </conditionalFormatting>
  <conditionalFormatting sqref="B96:B98 F96:F102">
    <cfRule type="containsText" dxfId="142" priority="165" stopIfTrue="1" operator="containsText" text="x,xx">
      <formula>NOT(ISERROR(SEARCH("x,xx",B96)))</formula>
    </cfRule>
  </conditionalFormatting>
  <conditionalFormatting sqref="B99:B101">
    <cfRule type="containsText" dxfId="141" priority="164" stopIfTrue="1" operator="containsText" text="x,xx">
      <formula>NOT(ISERROR(SEARCH("x,xx",B99)))</formula>
    </cfRule>
  </conditionalFormatting>
  <conditionalFormatting sqref="B102">
    <cfRule type="containsText" dxfId="140" priority="163" stopIfTrue="1" operator="containsText" text="x,xx">
      <formula>NOT(ISERROR(SEARCH("x,xx",B102)))</formula>
    </cfRule>
  </conditionalFormatting>
  <conditionalFormatting sqref="B79 F79:F81 B81">
    <cfRule type="containsText" dxfId="139" priority="162" stopIfTrue="1" operator="containsText" text="x,xx">
      <formula>NOT(ISERROR(SEARCH("x,xx",B79)))</formula>
    </cfRule>
  </conditionalFormatting>
  <conditionalFormatting sqref="B82:B84 F82:F84">
    <cfRule type="containsText" dxfId="138" priority="161" stopIfTrue="1" operator="containsText" text="x,xx">
      <formula>NOT(ISERROR(SEARCH("x,xx",B82)))</formula>
    </cfRule>
  </conditionalFormatting>
  <conditionalFormatting sqref="B85 F85 F87:F88 B87:B88">
    <cfRule type="containsText" dxfId="137" priority="160" stopIfTrue="1" operator="containsText" text="x,xx">
      <formula>NOT(ISERROR(SEARCH("x,xx",B85)))</formula>
    </cfRule>
  </conditionalFormatting>
  <conditionalFormatting sqref="B89:B91 F89:F91">
    <cfRule type="containsText" dxfId="136" priority="159" stopIfTrue="1" operator="containsText" text="x,xx">
      <formula>NOT(ISERROR(SEARCH("x,xx",B89)))</formula>
    </cfRule>
  </conditionalFormatting>
  <conditionalFormatting sqref="B80">
    <cfRule type="containsText" dxfId="135" priority="158" stopIfTrue="1" operator="containsText" text="x,xx">
      <formula>NOT(ISERROR(SEARCH("x,xx",B80)))</formula>
    </cfRule>
  </conditionalFormatting>
  <conditionalFormatting sqref="B86 F86">
    <cfRule type="containsText" dxfId="134" priority="157" stopIfTrue="1" operator="containsText" text="x,xx">
      <formula>NOT(ISERROR(SEARCH("x,xx",B86)))</formula>
    </cfRule>
  </conditionalFormatting>
  <conditionalFormatting sqref="B95 F95">
    <cfRule type="containsText" dxfId="133" priority="156" stopIfTrue="1" operator="containsText" text="x,xx">
      <formula>NOT(ISERROR(SEARCH("x,xx",B95)))</formula>
    </cfRule>
  </conditionalFormatting>
  <conditionalFormatting sqref="F16:F17">
    <cfRule type="containsText" dxfId="132" priority="155" stopIfTrue="1" operator="containsText" text="x,xx">
      <formula>NOT(ISERROR(SEARCH("x,xx",F16)))</formula>
    </cfRule>
  </conditionalFormatting>
  <conditionalFormatting sqref="B16">
    <cfRule type="containsText" dxfId="131" priority="154" stopIfTrue="1" operator="containsText" text="x,xx">
      <formula>NOT(ISERROR(SEARCH("x,xx",B16)))</formula>
    </cfRule>
  </conditionalFormatting>
  <conditionalFormatting sqref="B31">
    <cfRule type="containsText" dxfId="129" priority="151" stopIfTrue="1" operator="containsText" text="x,xx">
      <formula>NOT(ISERROR(SEARCH("x,xx",B31)))</formula>
    </cfRule>
  </conditionalFormatting>
  <conditionalFormatting sqref="F31">
    <cfRule type="containsText" dxfId="128" priority="145" stopIfTrue="1" operator="containsText" text="x,xx">
      <formula>NOT(ISERROR(SEARCH("x,xx",F31)))</formula>
    </cfRule>
  </conditionalFormatting>
  <conditionalFormatting sqref="B109">
    <cfRule type="containsText" dxfId="126" priority="126" stopIfTrue="1" operator="containsText" text="x,xx">
      <formula>NOT(ISERROR(SEARCH("x,xx",B109)))</formula>
    </cfRule>
  </conditionalFormatting>
  <conditionalFormatting sqref="B118">
    <cfRule type="containsText" dxfId="125" priority="125" stopIfTrue="1" operator="containsText" text="x,xx">
      <formula>NOT(ISERROR(SEARCH("x,xx",B118)))</formula>
    </cfRule>
  </conditionalFormatting>
  <conditionalFormatting sqref="B123">
    <cfRule type="containsText" dxfId="123" priority="123" stopIfTrue="1" operator="containsText" text="x,xx">
      <formula>NOT(ISERROR(SEARCH("x,xx",B123)))</formula>
    </cfRule>
  </conditionalFormatting>
  <conditionalFormatting sqref="F118">
    <cfRule type="containsText" dxfId="122" priority="124" stopIfTrue="1" operator="containsText" text="x,xx">
      <formula>NOT(ISERROR(SEARCH("x,xx",F118)))</formula>
    </cfRule>
  </conditionalFormatting>
  <conditionalFormatting sqref="B146">
    <cfRule type="containsText" dxfId="120" priority="130" stopIfTrue="1" operator="containsText" text="x,xx">
      <formula>NOT(ISERROR(SEARCH("x,xx",B146)))</formula>
    </cfRule>
  </conditionalFormatting>
  <conditionalFormatting sqref="B124">
    <cfRule type="containsText" dxfId="119" priority="122" stopIfTrue="1" operator="containsText" text="x,xx">
      <formula>NOT(ISERROR(SEARCH("x,xx",B124)))</formula>
    </cfRule>
  </conditionalFormatting>
  <conditionalFormatting sqref="F22:F25">
    <cfRule type="containsText" dxfId="118" priority="138" stopIfTrue="1" operator="containsText" text="x,xx">
      <formula>NOT(ISERROR(SEARCH("x,xx",F22)))</formula>
    </cfRule>
  </conditionalFormatting>
  <conditionalFormatting sqref="F146">
    <cfRule type="containsText" dxfId="116" priority="131" stopIfTrue="1" operator="containsText" text="x,xx">
      <formula>NOT(ISERROR(SEARCH("x,xx",F146)))</formula>
    </cfRule>
  </conditionalFormatting>
  <conditionalFormatting sqref="B137 F149:F151 B151 B177">
    <cfRule type="containsText" dxfId="115" priority="134" stopIfTrue="1" operator="containsText" text="x,xx">
      <formula>NOT(ISERROR(SEARCH("x,xx",B137)))</formula>
    </cfRule>
  </conditionalFormatting>
  <conditionalFormatting sqref="B143:B144">
    <cfRule type="containsText" dxfId="114" priority="132" stopIfTrue="1" operator="containsText" text="x,xx">
      <formula>NOT(ISERROR(SEARCH("x,xx",B143)))</formula>
    </cfRule>
  </conditionalFormatting>
  <conditionalFormatting sqref="B174 B180">
    <cfRule type="containsText" dxfId="111" priority="129" stopIfTrue="1" operator="containsText" text="x,xx">
      <formula>NOT(ISERROR(SEARCH("x,xx",B174)))</formula>
    </cfRule>
  </conditionalFormatting>
  <conditionalFormatting sqref="G128">
    <cfRule type="containsText" dxfId="110" priority="127" stopIfTrue="1" operator="containsText" text="x,xx">
      <formula>NOT(ISERROR(SEARCH("x,xx",G128)))</formula>
    </cfRule>
  </conditionalFormatting>
  <conditionalFormatting sqref="B119">
    <cfRule type="containsText" dxfId="109" priority="121" stopIfTrue="1" operator="containsText" text="x,xx">
      <formula>NOT(ISERROR(SEARCH("x,xx",B119)))</formula>
    </cfRule>
  </conditionalFormatting>
  <conditionalFormatting sqref="B120">
    <cfRule type="containsText" dxfId="108" priority="120" stopIfTrue="1" operator="containsText" text="x,xx">
      <formula>NOT(ISERROR(SEARCH("x,xx",B120)))</formula>
    </cfRule>
  </conditionalFormatting>
  <conditionalFormatting sqref="B113">
    <cfRule type="containsText" dxfId="107" priority="119" stopIfTrue="1" operator="containsText" text="x,xx">
      <formula>NOT(ISERROR(SEARCH("x,xx",B113)))</formula>
    </cfRule>
  </conditionalFormatting>
  <conditionalFormatting sqref="B179">
    <cfRule type="containsText" dxfId="106" priority="118" stopIfTrue="1" operator="containsText" text="x,xx">
      <formula>NOT(ISERROR(SEARCH("x,xx",B179)))</formula>
    </cfRule>
  </conditionalFormatting>
  <conditionalFormatting sqref="B117">
    <cfRule type="containsText" dxfId="105" priority="117" stopIfTrue="1" operator="containsText" text="x,xx">
      <formula>NOT(ISERROR(SEARCH("x,xx",B117)))</formula>
    </cfRule>
  </conditionalFormatting>
  <conditionalFormatting sqref="B175">
    <cfRule type="containsText" dxfId="104" priority="116" stopIfTrue="1" operator="containsText" text="x,xx">
      <formula>NOT(ISERROR(SEARCH("x,xx",B175)))</formula>
    </cfRule>
  </conditionalFormatting>
  <conditionalFormatting sqref="B148">
    <cfRule type="containsText" dxfId="103" priority="115" operator="containsText" text="x,xx">
      <formula>NOT(ISERROR(SEARCH("x,xx",B148)))</formula>
    </cfRule>
  </conditionalFormatting>
  <conditionalFormatting sqref="B178">
    <cfRule type="containsText" dxfId="102" priority="114" stopIfTrue="1" operator="containsText" text="x,xx">
      <formula>NOT(ISERROR(SEARCH("x,xx",B178)))</formula>
    </cfRule>
  </conditionalFormatting>
  <conditionalFormatting sqref="B145">
    <cfRule type="containsText" dxfId="101" priority="113" stopIfTrue="1" operator="containsText" text="x,xx">
      <formula>NOT(ISERROR(SEARCH("x,xx",B145)))</formula>
    </cfRule>
  </conditionalFormatting>
  <conditionalFormatting sqref="B138">
    <cfRule type="containsText" dxfId="100" priority="112" stopIfTrue="1" operator="containsText" text="x,xx">
      <formula>NOT(ISERROR(SEARCH("x,xx",B138)))</formula>
    </cfRule>
  </conditionalFormatting>
  <conditionalFormatting sqref="B147">
    <cfRule type="containsText" dxfId="99" priority="111" stopIfTrue="1" operator="containsText" text="x,xx">
      <formula>NOT(ISERROR(SEARCH("x,xx",B147)))</formula>
    </cfRule>
  </conditionalFormatting>
  <conditionalFormatting sqref="F147">
    <cfRule type="containsText" dxfId="98" priority="110" stopIfTrue="1" operator="containsText" text="x,xx">
      <formula>NOT(ISERROR(SEARCH("x,xx",F147)))</formula>
    </cfRule>
  </conditionalFormatting>
  <conditionalFormatting sqref="B153">
    <cfRule type="containsText" dxfId="97" priority="107" stopIfTrue="1" operator="containsText" text="x,xx">
      <formula>NOT(ISERROR(SEARCH("x,xx",B153)))</formula>
    </cfRule>
  </conditionalFormatting>
  <conditionalFormatting sqref="B152">
    <cfRule type="containsText" dxfId="96" priority="108" stopIfTrue="1" operator="containsText" text="x,xx">
      <formula>NOT(ISERROR(SEARCH("x,xx",#REF!)))</formula>
    </cfRule>
  </conditionalFormatting>
  <conditionalFormatting sqref="B149">
    <cfRule type="containsText" dxfId="95" priority="106" stopIfTrue="1" operator="containsText" text="x,xx">
      <formula>NOT(ISERROR(SEARCH("x,xx",B149)))</formula>
    </cfRule>
  </conditionalFormatting>
  <conditionalFormatting sqref="B150">
    <cfRule type="containsText" dxfId="94" priority="105" stopIfTrue="1" operator="containsText" text="x,xx">
      <formula>NOT(ISERROR(SEARCH("x,xx",B150)))</formula>
    </cfRule>
  </conditionalFormatting>
  <conditionalFormatting sqref="B157:B160">
    <cfRule type="containsText" dxfId="93" priority="104" stopIfTrue="1" operator="containsText" text="x,xx">
      <formula>NOT(ISERROR(SEARCH("x,xx",B157)))</formula>
    </cfRule>
  </conditionalFormatting>
  <conditionalFormatting sqref="F155">
    <cfRule type="containsText" dxfId="92" priority="103" stopIfTrue="1" operator="containsText" text="x,xx">
      <formula>NOT(ISERROR(SEARCH("x,xx",F155)))</formula>
    </cfRule>
  </conditionalFormatting>
  <conditionalFormatting sqref="F156">
    <cfRule type="containsText" dxfId="91" priority="102" stopIfTrue="1" operator="containsText" text="x,xx">
      <formula>NOT(ISERROR(SEARCH("x,xx",F156)))</formula>
    </cfRule>
  </conditionalFormatting>
  <conditionalFormatting sqref="B162">
    <cfRule type="containsText" dxfId="90" priority="101" stopIfTrue="1" operator="containsText" text="x,xx">
      <formula>NOT(ISERROR(SEARCH("x,xx",B162)))</formula>
    </cfRule>
  </conditionalFormatting>
  <conditionalFormatting sqref="B161">
    <cfRule type="containsText" dxfId="89" priority="100" stopIfTrue="1" operator="containsText" text="x,xx">
      <formula>NOT(ISERROR(SEARCH("x,xx",B161)))</formula>
    </cfRule>
  </conditionalFormatting>
  <conditionalFormatting sqref="B155">
    <cfRule type="containsText" dxfId="88" priority="99" stopIfTrue="1" operator="containsText" text="x,xx">
      <formula>NOT(ISERROR(SEARCH("x,xx",B155)))</formula>
    </cfRule>
  </conditionalFormatting>
  <conditionalFormatting sqref="B156">
    <cfRule type="containsText" dxfId="87" priority="98" stopIfTrue="1" operator="containsText" text="x,xx">
      <formula>NOT(ISERROR(SEARCH("x,xx",B156)))</formula>
    </cfRule>
  </conditionalFormatting>
  <conditionalFormatting sqref="F157">
    <cfRule type="containsText" dxfId="86" priority="97" stopIfTrue="1" operator="containsText" text="x,xx">
      <formula>NOT(ISERROR(SEARCH("x,xx",F157)))</formula>
    </cfRule>
  </conditionalFormatting>
  <conditionalFormatting sqref="F158">
    <cfRule type="containsText" dxfId="85" priority="96" stopIfTrue="1" operator="containsText" text="x,xx">
      <formula>NOT(ISERROR(SEARCH("x,xx",F158)))</formula>
    </cfRule>
  </conditionalFormatting>
  <conditionalFormatting sqref="B116">
    <cfRule type="containsText" dxfId="84" priority="95" stopIfTrue="1" operator="containsText" text="x,xx">
      <formula>NOT(ISERROR(SEARCH("x,xx",B116)))</formula>
    </cfRule>
  </conditionalFormatting>
  <conditionalFormatting sqref="F115">
    <cfRule type="containsText" dxfId="83" priority="94" stopIfTrue="1" operator="containsText" text="x,xx">
      <formula>NOT(ISERROR(SEARCH("x,xx",F115)))</formula>
    </cfRule>
  </conditionalFormatting>
  <conditionalFormatting sqref="B115">
    <cfRule type="containsText" dxfId="82" priority="93" stopIfTrue="1" operator="containsText" text="x,xx">
      <formula>NOT(ISERROR(SEARCH("x,xx",B115)))</formula>
    </cfRule>
  </conditionalFormatting>
  <conditionalFormatting sqref="B122">
    <cfRule type="containsText" dxfId="81" priority="91" stopIfTrue="1" operator="containsText" text="x,xx">
      <formula>NOT(ISERROR(SEARCH("x,xx",B122)))</formula>
    </cfRule>
  </conditionalFormatting>
  <conditionalFormatting sqref="B121">
    <cfRule type="containsText" dxfId="80" priority="90" stopIfTrue="1" operator="containsText" text="x,xx">
      <formula>NOT(ISERROR(SEARCH("x,xx",B121)))</formula>
    </cfRule>
  </conditionalFormatting>
  <conditionalFormatting sqref="B125">
    <cfRule type="containsText" dxfId="79" priority="89" stopIfTrue="1" operator="containsText" text="x,xx">
      <formula>NOT(ISERROR(SEARCH("x,xx",B125)))</formula>
    </cfRule>
  </conditionalFormatting>
  <conditionalFormatting sqref="B126">
    <cfRule type="containsText" dxfId="78" priority="88" stopIfTrue="1" operator="containsText" text="x,xx">
      <formula>NOT(ISERROR(SEARCH("x,xx",B126)))</formula>
    </cfRule>
  </conditionalFormatting>
  <conditionalFormatting sqref="B141">
    <cfRule type="containsText" dxfId="77" priority="87" stopIfTrue="1" operator="containsText" text="x,xx">
      <formula>NOT(ISERROR(SEARCH("x,xx",B141)))</formula>
    </cfRule>
  </conditionalFormatting>
  <conditionalFormatting sqref="B142">
    <cfRule type="containsText" dxfId="76" priority="86" stopIfTrue="1" operator="containsText" text="x,xx">
      <formula>NOT(ISERROR(SEARCH("x,xx",B142)))</formula>
    </cfRule>
  </conditionalFormatting>
  <conditionalFormatting sqref="B139">
    <cfRule type="containsText" dxfId="75" priority="85" stopIfTrue="1" operator="containsText" text="x,xx">
      <formula>NOT(ISERROR(SEARCH("x,xx",B139)))</formula>
    </cfRule>
  </conditionalFormatting>
  <conditionalFormatting sqref="B140">
    <cfRule type="containsText" dxfId="74" priority="84" stopIfTrue="1" operator="containsText" text="x,xx">
      <formula>NOT(ISERROR(SEARCH("x,xx",B140)))</formula>
    </cfRule>
  </conditionalFormatting>
  <conditionalFormatting sqref="B166">
    <cfRule type="containsText" dxfId="73" priority="83" stopIfTrue="1" operator="containsText" text="x,xx">
      <formula>NOT(ISERROR(SEARCH("x,xx",B166)))</formula>
    </cfRule>
  </conditionalFormatting>
  <conditionalFormatting sqref="B168">
    <cfRule type="containsText" dxfId="72" priority="82" stopIfTrue="1" operator="containsText" text="x,xx">
      <formula>NOT(ISERROR(SEARCH("x,xx",B168)))</formula>
    </cfRule>
  </conditionalFormatting>
  <conditionalFormatting sqref="B169:B170">
    <cfRule type="containsText" dxfId="71" priority="81" stopIfTrue="1" operator="containsText" text="x,xx">
      <formula>NOT(ISERROR(SEARCH("x,xx",B169)))</formula>
    </cfRule>
  </conditionalFormatting>
  <conditionalFormatting sqref="F167">
    <cfRule type="containsText" dxfId="70" priority="80" stopIfTrue="1" operator="containsText" text="x,xx">
      <formula>NOT(ISERROR(SEARCH("x,xx",F167)))</formula>
    </cfRule>
  </conditionalFormatting>
  <conditionalFormatting sqref="B171">
    <cfRule type="containsText" dxfId="69" priority="79" stopIfTrue="1" operator="containsText" text="x,xx">
      <formula>NOT(ISERROR(SEARCH("x,xx",B171)))</formula>
    </cfRule>
  </conditionalFormatting>
  <conditionalFormatting sqref="B167">
    <cfRule type="containsText" dxfId="68" priority="78" stopIfTrue="1" operator="containsText" text="x,xx">
      <formula>NOT(ISERROR(SEARCH("x,xx",B167)))</formula>
    </cfRule>
  </conditionalFormatting>
  <conditionalFormatting sqref="F172">
    <cfRule type="containsText" dxfId="67" priority="77" stopIfTrue="1" operator="containsText" text="x,xx">
      <formula>NOT(ISERROR(SEARCH("x,xx",F172)))</formula>
    </cfRule>
  </conditionalFormatting>
  <conditionalFormatting sqref="B172">
    <cfRule type="containsText" dxfId="66" priority="76" stopIfTrue="1" operator="containsText" text="x,xx">
      <formula>NOT(ISERROR(SEARCH("x,xx",B172)))</formula>
    </cfRule>
  </conditionalFormatting>
  <conditionalFormatting sqref="B129:B135">
    <cfRule type="containsText" dxfId="64" priority="73" stopIfTrue="1" operator="containsText" text="x,xx">
      <formula>NOT(ISERROR(SEARCH("x,xx",B129)))</formula>
    </cfRule>
  </conditionalFormatting>
  <conditionalFormatting sqref="B127">
    <cfRule type="containsText" dxfId="58" priority="66" stopIfTrue="1" operator="containsText" text="x,xx">
      <formula>NOT(ISERROR(SEARCH("x,xx",B127)))</formula>
    </cfRule>
  </conditionalFormatting>
  <conditionalFormatting sqref="B136">
    <cfRule type="containsText" dxfId="57" priority="64" stopIfTrue="1" operator="containsText" text="x,xx">
      <formula>NOT(ISERROR(SEARCH("x,xx",B136)))</formula>
    </cfRule>
  </conditionalFormatting>
  <conditionalFormatting sqref="B154">
    <cfRule type="containsText" dxfId="56" priority="62" stopIfTrue="1" operator="containsText" text="x,xx">
      <formula>NOT(ISERROR(SEARCH("x,xx",B154)))</formula>
    </cfRule>
  </conditionalFormatting>
  <conditionalFormatting sqref="B163">
    <cfRule type="containsText" dxfId="55" priority="60" stopIfTrue="1" operator="containsText" text="x,xx">
      <formula>NOT(ISERROR(SEARCH("x,xx",B163)))</formula>
    </cfRule>
  </conditionalFormatting>
  <conditionalFormatting sqref="B173">
    <cfRule type="containsText" dxfId="54" priority="58" stopIfTrue="1" operator="containsText" text="x,xx">
      <formula>NOT(ISERROR(SEARCH("x,xx",B173)))</formula>
    </cfRule>
  </conditionalFormatting>
  <conditionalFormatting sqref="B182">
    <cfRule type="containsText" dxfId="53" priority="57" stopIfTrue="1" operator="containsText" text="x,xx">
      <formula>NOT(ISERROR(SEARCH("x,xx",B182)))</formula>
    </cfRule>
  </conditionalFormatting>
  <conditionalFormatting sqref="B181">
    <cfRule type="containsText" dxfId="51" priority="55" stopIfTrue="1" operator="containsText" text="x,xx">
      <formula>NOT(ISERROR(SEARCH("x,xx",B181)))</formula>
    </cfRule>
  </conditionalFormatting>
  <conditionalFormatting sqref="F19">
    <cfRule type="containsText" dxfId="49" priority="53" stopIfTrue="1" operator="containsText" text="x,xx">
      <formula>NOT(ISERROR(SEARCH("x,xx",F19)))</formula>
    </cfRule>
  </conditionalFormatting>
  <conditionalFormatting sqref="B19">
    <cfRule type="containsText" dxfId="48" priority="50" stopIfTrue="1" operator="containsText" text="x,xx">
      <formula>NOT(ISERROR(SEARCH("x,xx",B19)))</formula>
    </cfRule>
  </conditionalFormatting>
  <conditionalFormatting sqref="B114">
    <cfRule type="containsText" dxfId="47" priority="46" stopIfTrue="1" operator="containsText" text="x,xx">
      <formula>NOT(ISERROR(SEARCH("x,xx",B114)))</formula>
    </cfRule>
  </conditionalFormatting>
  <conditionalFormatting sqref="B110">
    <cfRule type="containsText" dxfId="45" priority="47" stopIfTrue="1" operator="containsText" text="x,xx">
      <formula>NOT(ISERROR(SEARCH("x,xx",B110)))</formula>
    </cfRule>
  </conditionalFormatting>
  <conditionalFormatting sqref="B111">
    <cfRule type="containsText" dxfId="42" priority="43" stopIfTrue="1" operator="containsText" text="x,xx">
      <formula>NOT(ISERROR(SEARCH("x,xx",B111)))</formula>
    </cfRule>
  </conditionalFormatting>
  <conditionalFormatting sqref="B176">
    <cfRule type="containsText" dxfId="41" priority="42" stopIfTrue="1" operator="containsText" text="x,xx">
      <formula>NOT(ISERROR(SEARCH("x,xx",B176)))</formula>
    </cfRule>
  </conditionalFormatting>
  <conditionalFormatting sqref="B41">
    <cfRule type="containsText" dxfId="29" priority="33" stopIfTrue="1" operator="containsText" text="x,xx">
      <formula>NOT(ISERROR(SEARCH("x,xx",B41)))</formula>
    </cfRule>
  </conditionalFormatting>
  <conditionalFormatting sqref="B48">
    <cfRule type="containsText" dxfId="11" priority="15" stopIfTrue="1" operator="containsText" text="x,xx">
      <formula>NOT(ISERROR(SEARCH("x,xx",B48)))</formula>
    </cfRule>
  </conditionalFormatting>
  <conditionalFormatting sqref="B25">
    <cfRule type="containsText" dxfId="7" priority="4" stopIfTrue="1" operator="containsText" text="x,xx">
      <formula>NOT(ISERROR(SEARCH("x,xx",B25)))</formula>
    </cfRule>
  </conditionalFormatting>
  <hyperlinks>
    <hyperlink ref="C162"/>
  </hyperlinks>
  <printOptions horizontalCentered="1"/>
  <pageMargins left="0.39370078740157483" right="0.39370078740157483" top="0.98425196850393704" bottom="0.59055118110236227" header="0.31496062992125984" footer="0.31496062992125984"/>
  <pageSetup paperSize="9" scale="80" orientation="landscape" r:id="rId1"/>
  <headerFooter>
    <oddHeader>&amp;L
&amp;G&amp;C&amp;"-,Negrito"&amp;11&amp;K03+000
&amp;K03+044UNIDADE DE ENGENHARIA&amp;R&amp;"-,Negrito"&amp;K04+034&amp;F</oddHeader>
    <oddFooter>&amp;R&amp;"-,Regular"&amp;9&amp;K03+039
                                              Pág. &amp;P/&amp;N</oddFoot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showGridLines="0" workbookViewId="0">
      <selection activeCell="D19" sqref="D19"/>
    </sheetView>
  </sheetViews>
  <sheetFormatPr defaultColWidth="8.85546875" defaultRowHeight="12.75" x14ac:dyDescent="0.2"/>
  <cols>
    <col min="1" max="1" width="10.28515625" style="7" customWidth="1"/>
    <col min="2" max="2" width="6.28515625" style="7" customWidth="1"/>
    <col min="3" max="3" width="43.5703125" style="7" customWidth="1"/>
    <col min="4" max="4" width="11.140625" style="7" customWidth="1"/>
    <col min="5" max="6" width="8.85546875" style="7"/>
    <col min="7" max="7" width="31.42578125" style="7" customWidth="1"/>
    <col min="8" max="8" width="8.85546875" style="7"/>
    <col min="9" max="9" width="10.28515625" style="7" customWidth="1"/>
    <col min="10" max="16384" width="8.85546875" style="7"/>
  </cols>
  <sheetData>
    <row r="1" spans="1:8" x14ac:dyDescent="0.2">
      <c r="A1" s="6"/>
      <c r="B1" s="6"/>
      <c r="C1" s="6"/>
      <c r="D1" s="6"/>
      <c r="E1" s="1"/>
    </row>
    <row r="2" spans="1:8" x14ac:dyDescent="0.2">
      <c r="A2" s="6"/>
      <c r="B2" s="6"/>
      <c r="C2" s="6"/>
      <c r="D2" s="6"/>
      <c r="E2" s="1"/>
    </row>
    <row r="3" spans="1:8" x14ac:dyDescent="0.2">
      <c r="A3" s="6"/>
      <c r="B3" s="6"/>
      <c r="C3" s="6"/>
      <c r="D3" s="6"/>
      <c r="E3" s="1"/>
    </row>
    <row r="4" spans="1:8" ht="12.75" customHeight="1" x14ac:dyDescent="0.2">
      <c r="A4" s="8"/>
      <c r="B4" s="195" t="s">
        <v>49</v>
      </c>
      <c r="C4" s="195"/>
      <c r="D4" s="195"/>
      <c r="E4" s="1"/>
    </row>
    <row r="5" spans="1:8" s="11" customFormat="1" ht="13.5" thickBot="1" x14ac:dyDescent="0.25">
      <c r="A5" s="10"/>
      <c r="B5" s="10"/>
      <c r="C5" s="10"/>
      <c r="D5" s="10"/>
      <c r="E5" s="10"/>
    </row>
    <row r="6" spans="1:8" ht="15" x14ac:dyDescent="0.2">
      <c r="A6" s="2"/>
      <c r="B6" s="48"/>
      <c r="C6" s="49" t="s">
        <v>24</v>
      </c>
      <c r="D6" s="49"/>
      <c r="E6" s="2"/>
      <c r="F6" s="196" t="s">
        <v>48</v>
      </c>
      <c r="G6" s="196"/>
      <c r="H6" s="196"/>
    </row>
    <row r="7" spans="1:8" ht="15" x14ac:dyDescent="0.2">
      <c r="A7" s="1"/>
      <c r="B7" s="30">
        <v>1</v>
      </c>
      <c r="C7" s="34" t="s">
        <v>25</v>
      </c>
      <c r="D7" s="35">
        <v>3.5000000000000003E-2</v>
      </c>
      <c r="E7" s="1"/>
      <c r="F7" s="16" t="s">
        <v>39</v>
      </c>
      <c r="G7" s="16"/>
      <c r="H7" s="16"/>
    </row>
    <row r="8" spans="1:8" ht="15" x14ac:dyDescent="0.2">
      <c r="A8" s="1"/>
      <c r="B8" s="30">
        <v>2</v>
      </c>
      <c r="C8" s="34" t="s">
        <v>26</v>
      </c>
      <c r="D8" s="35">
        <v>8.9999999999999993E-3</v>
      </c>
      <c r="E8" s="1"/>
      <c r="F8" s="16" t="s">
        <v>40</v>
      </c>
      <c r="G8" s="16"/>
      <c r="H8" s="16"/>
    </row>
    <row r="9" spans="1:8" ht="15" x14ac:dyDescent="0.2">
      <c r="A9" s="1"/>
      <c r="B9" s="42">
        <v>3</v>
      </c>
      <c r="C9" s="46" t="s">
        <v>27</v>
      </c>
      <c r="D9" s="47">
        <v>1.26E-2</v>
      </c>
      <c r="E9" s="1"/>
      <c r="F9" s="16" t="s">
        <v>41</v>
      </c>
      <c r="G9" s="16"/>
      <c r="H9" s="16"/>
    </row>
    <row r="10" spans="1:8" ht="15" x14ac:dyDescent="0.2">
      <c r="A10" s="1"/>
      <c r="B10" s="30"/>
      <c r="C10" s="34"/>
      <c r="D10" s="50"/>
      <c r="E10" s="1"/>
      <c r="F10" s="16" t="s">
        <v>42</v>
      </c>
      <c r="G10" s="16"/>
      <c r="H10" s="16"/>
    </row>
    <row r="11" spans="1:8" ht="15" x14ac:dyDescent="0.2">
      <c r="A11" s="1"/>
      <c r="B11" s="36">
        <v>4</v>
      </c>
      <c r="C11" s="37" t="s">
        <v>28</v>
      </c>
      <c r="D11" s="38">
        <v>7.0000000000000007E-2</v>
      </c>
      <c r="E11" s="1"/>
      <c r="F11" s="16" t="s">
        <v>43</v>
      </c>
      <c r="G11" s="16"/>
      <c r="H11" s="16"/>
    </row>
    <row r="12" spans="1:8" ht="15" x14ac:dyDescent="0.2">
      <c r="A12" s="1"/>
      <c r="B12" s="33"/>
      <c r="C12" s="34"/>
      <c r="D12" s="50"/>
      <c r="E12" s="1"/>
      <c r="F12" s="17" t="s">
        <v>44</v>
      </c>
      <c r="G12" s="17"/>
      <c r="H12" s="17"/>
    </row>
    <row r="13" spans="1:8" x14ac:dyDescent="0.2">
      <c r="A13" s="1"/>
      <c r="B13" s="27">
        <v>5</v>
      </c>
      <c r="C13" s="28" t="s">
        <v>29</v>
      </c>
      <c r="D13" s="45">
        <f>SUM(D14:D17)</f>
        <v>8.6499999999999994E-2</v>
      </c>
      <c r="E13" s="1"/>
      <c r="F13" s="18"/>
      <c r="G13" s="18"/>
      <c r="H13" s="18"/>
    </row>
    <row r="14" spans="1:8" ht="14.1" customHeight="1" x14ac:dyDescent="0.2">
      <c r="A14" s="1"/>
      <c r="B14" s="39" t="s">
        <v>30</v>
      </c>
      <c r="C14" s="40" t="s">
        <v>31</v>
      </c>
      <c r="D14" s="41">
        <v>0.03</v>
      </c>
      <c r="E14" s="1"/>
      <c r="F14" s="19"/>
      <c r="G14" s="12"/>
      <c r="H14" s="12"/>
    </row>
    <row r="15" spans="1:8" x14ac:dyDescent="0.2">
      <c r="A15" s="1"/>
      <c r="B15" s="30" t="s">
        <v>32</v>
      </c>
      <c r="C15" s="31" t="s">
        <v>33</v>
      </c>
      <c r="D15" s="32">
        <v>6.4999999999999997E-3</v>
      </c>
      <c r="E15" s="1"/>
      <c r="F15" s="12"/>
      <c r="G15" s="12"/>
      <c r="H15" s="12"/>
    </row>
    <row r="16" spans="1:8" x14ac:dyDescent="0.2">
      <c r="A16" s="1"/>
      <c r="B16" s="30" t="s">
        <v>34</v>
      </c>
      <c r="C16" s="31" t="s">
        <v>35</v>
      </c>
      <c r="D16" s="32">
        <v>0.03</v>
      </c>
      <c r="E16" s="1"/>
      <c r="F16" s="12"/>
      <c r="G16" s="12"/>
      <c r="H16" s="12"/>
    </row>
    <row r="17" spans="1:10" x14ac:dyDescent="0.2">
      <c r="A17" s="1"/>
      <c r="B17" s="42" t="s">
        <v>36</v>
      </c>
      <c r="C17" s="43" t="s">
        <v>37</v>
      </c>
      <c r="D17" s="44">
        <v>0.02</v>
      </c>
      <c r="E17" s="1"/>
      <c r="F17" s="197"/>
      <c r="G17" s="197"/>
      <c r="H17" s="197"/>
    </row>
    <row r="18" spans="1:10" ht="14.1" customHeight="1" x14ac:dyDescent="0.2">
      <c r="A18" s="1"/>
      <c r="B18" s="30"/>
      <c r="C18" s="31"/>
      <c r="D18" s="51"/>
      <c r="E18" s="1"/>
      <c r="F18" s="196" t="s">
        <v>51</v>
      </c>
      <c r="G18" s="196"/>
      <c r="H18" s="196"/>
    </row>
    <row r="19" spans="1:10" x14ac:dyDescent="0.2">
      <c r="A19" s="3"/>
      <c r="B19" s="27">
        <v>6</v>
      </c>
      <c r="C19" s="28" t="s">
        <v>38</v>
      </c>
      <c r="D19" s="29">
        <v>0.01</v>
      </c>
      <c r="E19" s="3"/>
      <c r="F19" s="198" t="s">
        <v>50</v>
      </c>
      <c r="G19" s="198"/>
      <c r="H19" s="198"/>
    </row>
    <row r="20" spans="1:10" x14ac:dyDescent="0.2">
      <c r="A20" s="3"/>
      <c r="B20" s="201"/>
      <c r="C20" s="201"/>
      <c r="D20" s="201"/>
      <c r="E20" s="4"/>
      <c r="F20" s="199"/>
      <c r="G20" s="199"/>
      <c r="H20" s="199"/>
    </row>
    <row r="21" spans="1:10" ht="13.5" thickBot="1" x14ac:dyDescent="0.25">
      <c r="A21" s="3"/>
      <c r="B21" s="24"/>
      <c r="C21" s="25" t="s">
        <v>46</v>
      </c>
      <c r="D21" s="26">
        <f>(((1+D7+D8+D9)*(1+D19)*(1+D11)/(1-D13))-1)</f>
        <v>0.25</v>
      </c>
      <c r="E21" s="4"/>
      <c r="F21" s="199"/>
      <c r="G21" s="199"/>
      <c r="H21" s="199"/>
    </row>
    <row r="22" spans="1:10" x14ac:dyDescent="0.2">
      <c r="A22" s="3"/>
      <c r="D22" s="9"/>
      <c r="E22" s="5"/>
      <c r="F22" s="199"/>
      <c r="G22" s="199"/>
      <c r="H22" s="199"/>
    </row>
    <row r="23" spans="1:10" ht="13.5" thickBot="1" x14ac:dyDescent="0.25">
      <c r="A23" s="3"/>
      <c r="B23" s="23" t="s">
        <v>47</v>
      </c>
      <c r="C23" s="19"/>
      <c r="D23" s="9"/>
      <c r="E23" s="5"/>
      <c r="F23" s="199"/>
      <c r="G23" s="199"/>
      <c r="H23" s="199"/>
    </row>
    <row r="24" spans="1:10" x14ac:dyDescent="0.2">
      <c r="A24" s="3"/>
      <c r="B24" s="202" t="s">
        <v>53</v>
      </c>
      <c r="C24" s="202"/>
      <c r="D24" s="202"/>
      <c r="E24" s="5"/>
      <c r="F24" s="199"/>
      <c r="G24" s="199"/>
      <c r="H24" s="199"/>
    </row>
    <row r="25" spans="1:10" ht="13.5" thickBot="1" x14ac:dyDescent="0.25">
      <c r="B25" s="203" t="s">
        <v>52</v>
      </c>
      <c r="C25" s="203"/>
      <c r="D25" s="203"/>
      <c r="F25" s="200"/>
      <c r="G25" s="200"/>
      <c r="H25" s="200"/>
    </row>
    <row r="27" spans="1:10" x14ac:dyDescent="0.2">
      <c r="A27" s="19"/>
      <c r="B27" s="19"/>
      <c r="C27" s="19"/>
      <c r="D27" s="19"/>
      <c r="E27" s="22"/>
      <c r="F27" s="22"/>
      <c r="G27" s="22"/>
      <c r="H27" s="22"/>
      <c r="I27" s="22"/>
      <c r="J27" s="12"/>
    </row>
    <row r="28" spans="1:10" x14ac:dyDescent="0.2">
      <c r="A28" s="19"/>
      <c r="B28" s="19"/>
      <c r="C28" s="19"/>
      <c r="D28" s="19"/>
      <c r="E28" s="19"/>
      <c r="F28" s="19"/>
      <c r="G28" s="19"/>
      <c r="H28" s="19"/>
      <c r="I28" s="19"/>
    </row>
    <row r="29" spans="1:10" ht="14.45" customHeight="1" x14ac:dyDescent="0.2">
      <c r="B29" s="19"/>
      <c r="C29" s="19"/>
      <c r="D29" s="19"/>
      <c r="E29" s="13"/>
      <c r="F29" s="19"/>
      <c r="G29" s="19"/>
      <c r="H29" s="19"/>
    </row>
    <row r="30" spans="1:10" ht="15" x14ac:dyDescent="0.2">
      <c r="B30" s="19"/>
      <c r="C30" s="19"/>
      <c r="D30" s="19"/>
      <c r="E30" s="14"/>
      <c r="F30" s="19"/>
      <c r="G30" s="19"/>
      <c r="H30" s="19"/>
    </row>
    <row r="31" spans="1:10" ht="15" x14ac:dyDescent="0.2">
      <c r="B31" s="19"/>
      <c r="C31" s="19"/>
      <c r="D31" s="19"/>
      <c r="E31" s="14"/>
      <c r="F31" s="19"/>
      <c r="G31" s="19"/>
      <c r="H31" s="19"/>
    </row>
    <row r="32" spans="1:10" ht="15" x14ac:dyDescent="0.2">
      <c r="B32" s="19"/>
      <c r="C32" s="19"/>
      <c r="D32" s="19"/>
      <c r="E32" s="14"/>
      <c r="F32" s="19"/>
      <c r="G32" s="19"/>
      <c r="H32" s="19"/>
    </row>
    <row r="33" spans="2:8" ht="15" x14ac:dyDescent="0.2">
      <c r="B33" s="20"/>
      <c r="C33" s="20"/>
      <c r="D33" s="20"/>
      <c r="E33" s="21"/>
      <c r="F33" s="20"/>
      <c r="G33" s="20"/>
      <c r="H33" s="20"/>
    </row>
    <row r="34" spans="2:8" ht="15" x14ac:dyDescent="0.2">
      <c r="E34" s="14"/>
    </row>
    <row r="35" spans="2:8" ht="15" x14ac:dyDescent="0.2">
      <c r="E35" s="15"/>
    </row>
  </sheetData>
  <sheetProtection algorithmName="SHA-512" hashValue="eyPuh2iXQmE5lBtbob1L825IGYB6TIZZ5cFtGQlM1MX0vkos8T+bbvoJVmVdVvTXlBxP3sS9vc3yNF7dGDOrEw==" saltValue="CaxJnhFIBtTqkBpEb0Eppg==" spinCount="100000" sheet="1" selectLockedCells="1"/>
  <mergeCells count="8">
    <mergeCell ref="B4:D4"/>
    <mergeCell ref="F18:H18"/>
    <mergeCell ref="F17:H17"/>
    <mergeCell ref="F19:H25"/>
    <mergeCell ref="B20:D20"/>
    <mergeCell ref="F6:H6"/>
    <mergeCell ref="B24:D24"/>
    <mergeCell ref="B25:D25"/>
  </mergeCells>
  <printOptions horizontalCentered="1"/>
  <pageMargins left="0.39370078740157483" right="0.39370078740157483" top="0.98425196850393704" bottom="0.59055118110236227" header="0.31496062992125984" footer="0.31496062992125984"/>
  <headerFooter>
    <oddHeader>&amp;L
&amp;G&amp;C&amp;"-,Negrito"&amp;11&amp;K03+039
UNIDADE DE ENGENHARIA&amp;R&amp;"-,Negrito"&amp;K03+039
PROCESSO Nº. xxxxxxx/20xx</oddHeader>
    <oddFooter>&amp;R&amp;"-,Regular"&amp;9&amp;K03+039Pág. &amp;P/&amp;N</oddFooter>
  </headerFooter>
  <legacyDrawingHF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Planilha de Orçamento</vt:lpstr>
      <vt:lpstr>BDI</vt:lpstr>
      <vt:lpstr>BDI!Area_de_impressao</vt:lpstr>
      <vt:lpstr>'Planilha de Orçamento'!Area_de_impressao</vt:lpstr>
      <vt:lpstr>'Planilha de Orçamento'!Titulos_de_impressao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Andre</dc:creator>
  <cp:lastModifiedBy>Felipe Roloff Kneib</cp:lastModifiedBy>
  <cp:lastPrinted>2021-09-17T19:40:34Z</cp:lastPrinted>
  <dcterms:created xsi:type="dcterms:W3CDTF">2000-05-25T11:19:14Z</dcterms:created>
  <dcterms:modified xsi:type="dcterms:W3CDTF">2021-09-24T18:04:11Z</dcterms:modified>
</cp:coreProperties>
</file>